
<file path=[Content_Types].xml><?xml version="1.0" encoding="utf-8"?>
<Types xmlns="http://schemas.openxmlformats.org/package/2006/content-types">
  <Default Extension="bin" ContentType="application/vnd.ms-office.vbaProject"/>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codeName="{C80E003A-6C80-AF87-3323-10F97C11A349}"/>
  <workbookPr codeName="ThisWorkbook"/>
  <mc:AlternateContent xmlns:mc="http://schemas.openxmlformats.org/markup-compatibility/2006">
    <mc:Choice Requires="x15">
      <x15ac:absPath xmlns:x15ac="http://schemas.microsoft.com/office/spreadsheetml/2010/11/ac" url="/Users/zeniefoundation/Downloads/"/>
    </mc:Choice>
  </mc:AlternateContent>
  <xr:revisionPtr revIDLastSave="0" documentId="8_{900E32F4-67D1-9F48-8DE6-1C58F81CED0E}" xr6:coauthVersionLast="47" xr6:coauthVersionMax="47" xr10:uidLastSave="{00000000-0000-0000-0000-000000000000}"/>
  <bookViews>
    <workbookView xWindow="28800" yWindow="-6940" windowWidth="38400" windowHeight="21100" tabRatio="899" activeTab="2" xr2:uid="{00000000-000D-0000-FFFF-FFFF00000000}"/>
  </bookViews>
  <sheets>
    <sheet name="Directions" sheetId="19" r:id="rId1"/>
    <sheet name="Overview" sheetId="17" r:id="rId2"/>
    <sheet name="College" sheetId="6" r:id="rId3"/>
    <sheet name="Funding" sheetId="20" r:id="rId4"/>
    <sheet name="Career" sheetId="13" r:id="rId5"/>
    <sheet name="Glossary" sheetId="18" r:id="rId6"/>
    <sheet name="Resources" sheetId="16" r:id="rId7"/>
  </sheets>
  <definedNames>
    <definedName name="Career">Career!$D$7</definedName>
    <definedName name="CBW">College!#REF!</definedName>
    <definedName name="College_Budget_Worksheet">College!$C$5</definedName>
    <definedName name="_xlnm.Print_Area" localSheetId="4">Career!$B$2:$F$61</definedName>
    <definedName name="_xlnm.Print_Area" localSheetId="2">College!$B$2:$D$46</definedName>
    <definedName name="_xlnm.Print_Area" localSheetId="0">Directions!$A$2:$B$10</definedName>
    <definedName name="_xlnm.Print_Area" localSheetId="5">Glossary!$B$1:$C$14</definedName>
    <definedName name="_xlnm.Print_Area" localSheetId="1">Overview!$B$2:$B$14</definedName>
    <definedName name="_xlnm.Print_Area" localSheetId="6">Resources!$A$1:$B$8</definedName>
    <definedName name="REMAINING_GAP_AMOUNT___ESTIMATED__STUDENT_LOAN_NEED_FOR_UPCOMING_YEAR__Gap_Amount___Projected_Funding">Funding!$D$4</definedName>
    <definedName name="SubStuLoanAmt">Funding!$D$5</definedName>
    <definedName name="Total_Debt__Student_Loan_Need_Current_Debt">College!#REF!</definedName>
    <definedName name="Year">College!$E$4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 i="20" l="1"/>
  <c r="D30" i="20" s="1"/>
  <c r="E51" i="13" s="1"/>
  <c r="D27" i="20"/>
  <c r="D29" i="20" s="1"/>
  <c r="D39" i="6"/>
  <c r="H17" i="20" s="1"/>
  <c r="I17" i="20" s="1"/>
  <c r="D27" i="6"/>
  <c r="I24" i="6" s="1"/>
  <c r="I25" i="6" s="1"/>
  <c r="D18" i="6"/>
  <c r="H34" i="6" s="1"/>
  <c r="H9" i="20"/>
  <c r="F19" i="13"/>
  <c r="E24" i="13" s="1"/>
  <c r="E23" i="13"/>
  <c r="E25" i="13" s="1"/>
  <c r="D47" i="13"/>
  <c r="D55" i="13" s="1"/>
  <c r="I45" i="13"/>
  <c r="H15" i="20"/>
  <c r="I23" i="6"/>
  <c r="H23" i="6"/>
  <c r="I34" i="6"/>
  <c r="I15" i="20"/>
  <c r="D59" i="13" l="1"/>
  <c r="D61" i="13" s="1"/>
  <c r="D53" i="13"/>
  <c r="D29" i="6"/>
  <c r="D41" i="6" s="1"/>
  <c r="D4" i="20" s="1"/>
  <c r="D10" i="20" s="1"/>
  <c r="I10" i="6"/>
  <c r="I35" i="6"/>
  <c r="H36" i="6"/>
  <c r="H37" i="6" s="1"/>
  <c r="H35" i="6"/>
  <c r="I36" i="6"/>
  <c r="H24" i="6"/>
  <c r="H25" i="6" s="1"/>
  <c r="H18" i="20"/>
  <c r="I18" i="20" s="1"/>
  <c r="H16" i="20"/>
  <c r="H10" i="6"/>
  <c r="I16" i="20" l="1"/>
  <c r="I19" i="20" s="1"/>
  <c r="H19" i="20"/>
  <c r="I3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Roy</author>
  </authors>
  <commentList>
    <comment ref="E4" authorId="0" shapeId="0" xr:uid="{00000000-0006-0000-0200-000001000000}">
      <text>
        <r>
          <rPr>
            <sz val="10"/>
            <color rgb="FF90713A"/>
            <rFont val="Calibri"/>
            <family val="2"/>
          </rPr>
          <t xml:space="preserve">Enter College level by </t>
        </r>
        <r>
          <rPr>
            <b/>
            <sz val="10"/>
            <color rgb="FF90713A"/>
            <rFont val="Calibri"/>
            <family val="2"/>
          </rPr>
          <t>number:</t>
        </r>
        <r>
          <rPr>
            <sz val="10"/>
            <color rgb="FF90713A"/>
            <rFont val="Calibri"/>
            <family val="2"/>
          </rPr>
          <t xml:space="preserve">
</t>
        </r>
        <r>
          <rPr>
            <sz val="10"/>
            <color rgb="FF90713A"/>
            <rFont val="Calibri"/>
            <family val="2"/>
          </rPr>
          <t xml:space="preserve">1 First Year
</t>
        </r>
        <r>
          <rPr>
            <sz val="10"/>
            <color rgb="FF90713A"/>
            <rFont val="Calibri"/>
            <family val="2"/>
          </rPr>
          <t xml:space="preserve">2 Sophomore
</t>
        </r>
        <r>
          <rPr>
            <sz val="10"/>
            <color rgb="FF90713A"/>
            <rFont val="Calibri"/>
            <family val="2"/>
          </rPr>
          <t xml:space="preserve">3 Junior
</t>
        </r>
        <r>
          <rPr>
            <sz val="10"/>
            <color rgb="FF90713A"/>
            <rFont val="Calibri"/>
            <family val="2"/>
          </rPr>
          <t>4 Senior</t>
        </r>
      </text>
    </comment>
  </commentList>
</comments>
</file>

<file path=xl/sharedStrings.xml><?xml version="1.0" encoding="utf-8"?>
<sst xmlns="http://schemas.openxmlformats.org/spreadsheetml/2006/main" count="229" uniqueCount="206">
  <si>
    <t>Taxes (Federal, State, etc.)</t>
  </si>
  <si>
    <t>Student Loan Calculator</t>
  </si>
  <si>
    <t>Federal and State Tax Finder</t>
  </si>
  <si>
    <t>Comparing Financial Aid Packages</t>
  </si>
  <si>
    <t>Total Expenses</t>
  </si>
  <si>
    <t>Tuition</t>
  </si>
  <si>
    <t>Books</t>
  </si>
  <si>
    <t>Fees</t>
  </si>
  <si>
    <t>Other Course Related/Lab Fees</t>
  </si>
  <si>
    <t>Computer, Supplies, etc.</t>
  </si>
  <si>
    <t>Family Contribution</t>
  </si>
  <si>
    <t>Your Contribution</t>
  </si>
  <si>
    <t>Total Committed</t>
  </si>
  <si>
    <t>Room &amp; Board (incl off-campus living)</t>
  </si>
  <si>
    <t>Spending Money (gas, travel, clothes, incidentals, etc.)</t>
  </si>
  <si>
    <t>College Board - Net Price Calculator</t>
  </si>
  <si>
    <t>bigfuture.collegboard.org/pay-for-college/loans/student-loan-calculator</t>
  </si>
  <si>
    <t>professionals.collegeboard.org/higher-ed/financial-aid/netprice/participating-schools</t>
  </si>
  <si>
    <t>a</t>
  </si>
  <si>
    <t>b</t>
  </si>
  <si>
    <t>c</t>
  </si>
  <si>
    <t>Expenses</t>
  </si>
  <si>
    <t xml:space="preserve">Insurance </t>
  </si>
  <si>
    <t>Car payment</t>
  </si>
  <si>
    <t>Health Insurance</t>
  </si>
  <si>
    <t>Food</t>
  </si>
  <si>
    <t>Rent</t>
  </si>
  <si>
    <t>Gas</t>
  </si>
  <si>
    <t>Car repairs</t>
  </si>
  <si>
    <t>Vacation</t>
  </si>
  <si>
    <t>Credit Cards</t>
  </si>
  <si>
    <t>Shoes/Sneakers</t>
  </si>
  <si>
    <t>Clothes</t>
  </si>
  <si>
    <t>TOTAL EXPENSES</t>
  </si>
  <si>
    <t>Internet</t>
  </si>
  <si>
    <t>Car Expenses</t>
  </si>
  <si>
    <t>Sub-total Living Expenses</t>
  </si>
  <si>
    <t>Pell Grant</t>
  </si>
  <si>
    <t>Drinks (coffee, tea, beer, wine)</t>
  </si>
  <si>
    <t>Some Reasonable Budget Guidelines</t>
  </si>
  <si>
    <t>Housing and utilities</t>
  </si>
  <si>
    <t>Student loan repayment</t>
  </si>
  <si>
    <t>Food (includes groceries and eating out)</t>
  </si>
  <si>
    <t>Credit card, auto, and personal loan repayment</t>
  </si>
  <si>
    <t>Clothing</t>
  </si>
  <si>
    <t>Medical and dental expenses</t>
  </si>
  <si>
    <t>Savings/Investment</t>
  </si>
  <si>
    <t>Miscellaneous</t>
  </si>
  <si>
    <t>Transportation (includes car payment, insurance, gas, and maintenance)</t>
  </si>
  <si>
    <t>Fresh</t>
  </si>
  <si>
    <t>Soph</t>
  </si>
  <si>
    <t>Junior</t>
  </si>
  <si>
    <t>Senior</t>
  </si>
  <si>
    <t>% of Monthly Income</t>
  </si>
  <si>
    <r>
      <t xml:space="preserve">School Grant </t>
    </r>
    <r>
      <rPr>
        <i/>
        <sz val="16"/>
        <rFont val="Calibri"/>
        <family val="2"/>
      </rPr>
      <t>(money the college contributes toward your tuition)</t>
    </r>
  </si>
  <si>
    <r>
      <t xml:space="preserve">Work Study </t>
    </r>
    <r>
      <rPr>
        <i/>
        <sz val="16"/>
        <rFont val="Calibri"/>
        <family val="2"/>
      </rPr>
      <t>($1,500-2,500 if qualify)</t>
    </r>
  </si>
  <si>
    <t>Career &amp; Cost of Living Worksheet</t>
  </si>
  <si>
    <t xml:space="preserve">JobTitle: </t>
  </si>
  <si>
    <t>Annual Salary:</t>
  </si>
  <si>
    <t>Savings
(rec approx 10% of takehome  pay)</t>
  </si>
  <si>
    <t>Technologies (xbox, gadgets, etc.)</t>
  </si>
  <si>
    <t>Monthly Take Home Pay</t>
  </si>
  <si>
    <t>INCOME</t>
  </si>
  <si>
    <t>d</t>
  </si>
  <si>
    <t>Percentage of Net Pay</t>
  </si>
  <si>
    <t>2. Enter Gross Pay=Salary  $              6. Enter # of Federal Allowances=1</t>
  </si>
  <si>
    <t>1. State for withholding: Select         5. Enter Federal Filing Status: Single</t>
  </si>
  <si>
    <t>Location (City,State):</t>
  </si>
  <si>
    <t>Rainy day fund/GraduateSchool/Mortgage/Car/Retirement</t>
  </si>
  <si>
    <r>
      <t xml:space="preserve">Utilities </t>
    </r>
    <r>
      <rPr>
        <sz val="8"/>
        <color indexed="8"/>
        <rFont val="Calibri"/>
        <family val="2"/>
      </rPr>
      <t>(electricity, heat, hot water)</t>
    </r>
  </si>
  <si>
    <r>
      <t xml:space="preserve">Home Misc </t>
    </r>
    <r>
      <rPr>
        <sz val="8"/>
        <color indexed="8"/>
        <rFont val="Calibri"/>
        <family val="2"/>
      </rPr>
      <t>(cleaning supplies, toiletries)</t>
    </r>
  </si>
  <si>
    <r>
      <t>Entertainment (</t>
    </r>
    <r>
      <rPr>
        <sz val="8"/>
        <color indexed="8"/>
        <rFont val="Calibri"/>
        <family val="2"/>
      </rPr>
      <t xml:space="preserve">Concert, Sports) </t>
    </r>
  </si>
  <si>
    <t>Student Loan Repayment
 (rec &lt;10% of take home pay)</t>
  </si>
  <si>
    <t>Annualized</t>
  </si>
  <si>
    <t>This will calculate autmoatically based on your entries at left.</t>
  </si>
  <si>
    <t>Other Financial Assistance (please explain)</t>
  </si>
  <si>
    <t>This exercise is not inclusive but designed to help you estimate your living expenses &amp; debt post-college against your potential earnings.</t>
  </si>
  <si>
    <t>College Affordability Overview</t>
  </si>
  <si>
    <t>Financial Awards</t>
  </si>
  <si>
    <t>Loans</t>
  </si>
  <si>
    <t>Scholarships</t>
  </si>
  <si>
    <t>College Award Letter</t>
  </si>
  <si>
    <t>Net Price</t>
  </si>
  <si>
    <t>Average expenses for one academic year of attendance. Can generally be found on the tuition page of the school's website.</t>
  </si>
  <si>
    <t>Subsidized</t>
  </si>
  <si>
    <t>Unsubsidized</t>
  </si>
  <si>
    <t>Private</t>
  </si>
  <si>
    <t>Each college or university has an algorithm to determine a student's EFC. This is generally derived from information on the student's application, FAFSA, CSS profile (if required). Every college has its own system to calculate.</t>
  </si>
  <si>
    <t>There are a number of public and private financial awards available to qualified students.</t>
  </si>
  <si>
    <t xml:space="preserve">Scholarships are financial awards that do not have to be repaid. Many are renewable during your full college attendance as long as you meet academic requirements and do not have a material change in financial status.  
At some institutions, you are autmoatically eligible for school scholarships once you apply. Check with your particular school.  </t>
  </si>
  <si>
    <t>Institution's EFC</t>
  </si>
  <si>
    <t xml:space="preserve">Free Application for 
Federal Student Aid
(FAFSA) </t>
  </si>
  <si>
    <r>
      <t xml:space="preserve">ALL OF THESE ITEMS ARE WITHIN 
YOUR CONTROL
</t>
    </r>
    <r>
      <rPr>
        <i/>
        <sz val="12"/>
        <color indexed="19"/>
        <rFont val="Calibri"/>
        <family val="2"/>
      </rPr>
      <t>Search the web for the cost estimates. Consider having roommates, taking public transportation, having coffee at home rather than buying out
(a $2.40 cup of coffee x 365 days a year=$876/yr)</t>
    </r>
  </si>
  <si>
    <t>Review the Overview tab</t>
  </si>
  <si>
    <r>
      <t xml:space="preserve">Net Price Calculator </t>
    </r>
    <r>
      <rPr>
        <sz val="14"/>
        <color indexed="8"/>
        <rFont val="Calibri"/>
        <family val="2"/>
      </rPr>
      <t>(NPC)</t>
    </r>
  </si>
  <si>
    <r>
      <t xml:space="preserve">Cost of Attendance </t>
    </r>
    <r>
      <rPr>
        <sz val="14"/>
        <color indexed="8"/>
        <rFont val="Calibri"/>
        <family val="2"/>
      </rPr>
      <t>(COA)</t>
    </r>
  </si>
  <si>
    <t>Resources &amp; Links</t>
  </si>
  <si>
    <t>Directions</t>
  </si>
  <si>
    <t>Glossary</t>
  </si>
  <si>
    <t>nerdwallet.com/blog/loans/student-loans/student-loan-calculator/</t>
  </si>
  <si>
    <t>paycheckcity.com/calculator/salary/</t>
  </si>
  <si>
    <t>consumerfinance.gov/paying-for-college/compare-financial-aid-and-college-cost</t>
  </si>
  <si>
    <r>
      <t>5.</t>
    </r>
    <r>
      <rPr>
        <sz val="14"/>
        <color indexed="8"/>
        <rFont val="Times New Roman"/>
        <family val="1"/>
      </rPr>
      <t> </t>
    </r>
    <r>
      <rPr>
        <sz val="14"/>
        <color indexed="8"/>
        <rFont val="Arial"/>
        <family val="2"/>
      </rPr>
      <t>Lifestyle – Cost control over discretionary expenses – housing, transportation, travel and entertainment.</t>
    </r>
  </si>
  <si>
    <r>
      <t xml:space="preserve">Remember, </t>
    </r>
    <r>
      <rPr>
        <b/>
        <sz val="14"/>
        <color indexed="8"/>
        <rFont val="Arial"/>
        <family val="2"/>
      </rPr>
      <t>you</t>
    </r>
    <r>
      <rPr>
        <sz val="14"/>
        <color indexed="8"/>
        <rFont val="Arial"/>
        <family val="2"/>
      </rPr>
      <t xml:space="preserve"> have a great deal of control over your college affordability. </t>
    </r>
  </si>
  <si>
    <r>
      <t xml:space="preserve">Expected Family Contribution
</t>
    </r>
    <r>
      <rPr>
        <sz val="14"/>
        <color indexed="8"/>
        <rFont val="Calibri"/>
        <family val="2"/>
      </rPr>
      <t>(EFC)</t>
    </r>
  </si>
  <si>
    <t>EFC is the family contribution amount determined by the federal government through FAFSA.</t>
  </si>
  <si>
    <t>MONTHLY EXPENSES</t>
  </si>
  <si>
    <t>Annual Net Pay</t>
  </si>
  <si>
    <t>Total Annual Deductions:</t>
  </si>
  <si>
    <t>This is the number in the Net Pay section of the page</t>
  </si>
  <si>
    <r>
      <t>Job and where you live:</t>
    </r>
    <r>
      <rPr>
        <b/>
        <sz val="12"/>
        <color indexed="19"/>
        <rFont val="Calibri"/>
        <family val="2"/>
      </rPr>
      <t xml:space="preserve"> </t>
    </r>
    <r>
      <rPr>
        <sz val="12"/>
        <color indexed="19"/>
        <rFont val="Calibri"/>
        <family val="2"/>
      </rPr>
      <t>Identify a job - you need not be definite, just realistic; choose a city, state you wish to live in post-graduation.</t>
    </r>
  </si>
  <si>
    <r>
      <t xml:space="preserve">Annual Net Pay: </t>
    </r>
    <r>
      <rPr>
        <sz val="12"/>
        <color indexed="19"/>
        <rFont val="Calibri"/>
        <family val="2"/>
      </rPr>
      <t>Determine deductions and actual take home pay. Click Payroll Deduction calculator link and follow directions below to complete. 
(leave payroll site entries as is unless specified below)</t>
    </r>
  </si>
  <si>
    <t>3. Enter Gross Pay Type=Annually    7. State &amp; Local Information: Total Allowances=1</t>
  </si>
  <si>
    <t>Gross Salary (total amount paid for work)</t>
  </si>
  <si>
    <r>
      <t xml:space="preserve">Living Expenses 
</t>
    </r>
    <r>
      <rPr>
        <sz val="11"/>
        <color indexed="8"/>
        <rFont val="Calibri"/>
        <family val="2"/>
      </rPr>
      <t>(rec 70% of take home pay)</t>
    </r>
  </si>
  <si>
    <t>Cell Phone</t>
  </si>
  <si>
    <t>Eat Out</t>
  </si>
  <si>
    <t>Net Pay-Total Expenses</t>
  </si>
  <si>
    <r>
      <t>Determines</t>
    </r>
    <r>
      <rPr>
        <i/>
        <sz val="14"/>
        <color indexed="8"/>
        <rFont val="Calibri"/>
        <family val="2"/>
      </rPr>
      <t xml:space="preserve"> </t>
    </r>
    <r>
      <rPr>
        <sz val="14"/>
        <color indexed="8"/>
        <rFont val="Calibri"/>
        <family val="2"/>
      </rPr>
      <t>the amount you pay to attend an institution in a single academic year after subtracting contributions, scholarships and grants. It is a good estimation of need-based financial aid.</t>
    </r>
  </si>
  <si>
    <t>The amount you pay to attend an institution in a single academic year AFTER subtracting scholarships and grants the student receives.</t>
  </si>
  <si>
    <t>Completion of the FAFSA determines a family's EFC. Based on the EFC, the government then determines a student's eligibility for federal student aid. The EFC formula is calculated based on financial information provided on your FAFSA application.</t>
  </si>
  <si>
    <t>Loans differ from grants in that they must be repaid and with interest.</t>
  </si>
  <si>
    <t>There are many private student loan organizations and options. Beware, most of these options are at a significantly higher interest than federal subsidized/unsubsidized loans and with various fee schedules and penalty structures.</t>
  </si>
  <si>
    <t>As part of its acceptance letter, your college will send you an award package indicating your financial assistance eligibility. This letter generally includes detailed Cost of Attendance, the school's Expected Family Contribution (EFC) for both student and parent, and financial package (federal, state and school funded awards).</t>
  </si>
  <si>
    <r>
      <t xml:space="preserve">MONTHLY Net Pay: </t>
    </r>
    <r>
      <rPr>
        <sz val="12"/>
        <color indexed="19"/>
        <rFont val="Calibri"/>
        <family val="2"/>
      </rPr>
      <t>This auto-calcs to estimate your monthly income.</t>
    </r>
  </si>
  <si>
    <t>**Note: this workbook best displayed on a laptop or desktop computer**</t>
  </si>
  <si>
    <t>Green=Affordable; Red=Of Concern</t>
  </si>
  <si>
    <t xml:space="preserve">Transportation (public or car) </t>
  </si>
  <si>
    <t>Other - please type description here</t>
  </si>
  <si>
    <t>Est Student Loan Amount Post-College:</t>
  </si>
  <si>
    <t>Based on Current College Expenses</t>
  </si>
  <si>
    <t>http://www.payscale.com/salary-calculator</t>
  </si>
  <si>
    <r>
      <t xml:space="preserve">Please Note
</t>
    </r>
    <r>
      <rPr>
        <sz val="16"/>
        <color indexed="56"/>
        <rFont val="Calibri"/>
        <family val="2"/>
      </rPr>
      <t>This workbook is intended to be used as a resource to help you and your parents gauge the potential post-graduation impact of your college decision making. In no way does this tool provide financial advice or guidance. ZF is not a financial adviser. This tool should guide you to questions to ask, areas of concern, balance of loans vs tuition vs ability to pay back post-college. Please use this tool as a resource.</t>
    </r>
  </si>
  <si>
    <t>Gap Amount</t>
  </si>
  <si>
    <t>Other - please specify</t>
  </si>
  <si>
    <t xml:space="preserve">2. </t>
  </si>
  <si>
    <r>
      <t>REMAINING GAP AMOUNT &amp; ESTIMATED  STUDENT LOAN NEED FOR UPCOMING YEAR</t>
    </r>
    <r>
      <rPr>
        <sz val="12"/>
        <color indexed="8"/>
        <rFont val="Calibri"/>
        <family val="2"/>
      </rPr>
      <t xml:space="preserve"> </t>
    </r>
    <r>
      <rPr>
        <sz val="9"/>
        <color indexed="8"/>
        <rFont val="Calibri"/>
        <family val="2"/>
      </rPr>
      <t>(Gap Amount - Projected Funding)</t>
    </r>
  </si>
  <si>
    <r>
      <t xml:space="preserve">CURRENT OUTSTANDING COLLEGE DEBT </t>
    </r>
    <r>
      <rPr>
        <sz val="12"/>
        <color indexed="8"/>
        <rFont val="Calibri"/>
        <family val="2"/>
      </rPr>
      <t xml:space="preserve">(Loans </t>
    </r>
    <r>
      <rPr>
        <sz val="12"/>
        <color indexed="8"/>
        <rFont val="Calibri"/>
        <family val="2"/>
      </rPr>
      <t xml:space="preserve">extended and you </t>
    </r>
    <r>
      <rPr>
        <sz val="12"/>
        <color indexed="8"/>
        <rFont val="Calibri"/>
        <family val="2"/>
      </rPr>
      <t>are responsible for repaying)</t>
    </r>
  </si>
  <si>
    <t>This could well be the largest investment in your self that you (and others!) will ever make.</t>
  </si>
  <si>
    <t>GRANTS, SCHOLARSHIPS, ETC. (Money I do not have to pay back)</t>
  </si>
  <si>
    <t>You still need:</t>
  </si>
  <si>
    <t>You need:</t>
  </si>
  <si>
    <t>Total Grants, Scholarships, etc.</t>
  </si>
  <si>
    <t>Subsidized Student Loan</t>
  </si>
  <si>
    <t>Unsubsidized Student Loan</t>
  </si>
  <si>
    <t>Annual College Budget Worksheet</t>
  </si>
  <si>
    <t>Federal Government StuLoan Maximums</t>
  </si>
  <si>
    <t>StuLoan Amt</t>
  </si>
  <si>
    <t>This will calculate autmoatically based on your entries.</t>
  </si>
  <si>
    <t>Let's see what your post-college life will look like based on attending this college!</t>
  </si>
  <si>
    <t>Subsidized Loan Extended</t>
  </si>
  <si>
    <t>Unsubsidized Loan Extended</t>
  </si>
  <si>
    <t>Federal Perkins Loan Extended</t>
  </si>
  <si>
    <t>Private/Personal Loan Extended</t>
  </si>
  <si>
    <r>
      <t xml:space="preserve">Other Loans Extended </t>
    </r>
    <r>
      <rPr>
        <i/>
        <sz val="16"/>
        <rFont val="Calibri"/>
        <family val="2"/>
      </rPr>
      <t>you are responsible for</t>
    </r>
  </si>
  <si>
    <t>Anticipated Student Loan Total</t>
  </si>
  <si>
    <t>Current Extended Debt</t>
  </si>
  <si>
    <t>You will be starting your career so choose the salary at the low end of the scale</t>
  </si>
  <si>
    <t xml:space="preserve">1. </t>
  </si>
  <si>
    <t>4. Enter Pay Frequency=Annual        8. Click the CALCULATE BUTTON at bottom</t>
  </si>
  <si>
    <t xml:space="preserve">This fall I will be a: </t>
  </si>
  <si>
    <t>Annual College Funding Worksheet</t>
  </si>
  <si>
    <t>YOU STILL NEED</t>
  </si>
  <si>
    <t>Adding your Grants, Scholarships, etc.</t>
  </si>
  <si>
    <r>
      <t>REMAINING GAP AMOUNT &amp; ESTIMATED  STUDENT LOAN NEED FOR UPCOMING YEAR</t>
    </r>
    <r>
      <rPr>
        <sz val="12"/>
        <color indexed="8"/>
        <rFont val="Calibri"/>
        <family val="2"/>
      </rPr>
      <t xml:space="preserve"> </t>
    </r>
    <r>
      <rPr>
        <sz val="9"/>
        <color indexed="8"/>
        <rFont val="Calibri"/>
        <family val="2"/>
      </rPr>
      <t>(Gap Amt-Total Grants, Scholarships)</t>
    </r>
  </si>
  <si>
    <t>Grants, Scholarships, etc.</t>
  </si>
  <si>
    <t>4Years</t>
  </si>
  <si>
    <t>assumes 4 year scholarships/grants</t>
  </si>
  <si>
    <t>UpcomingYr</t>
  </si>
  <si>
    <t>Max Total Allowable</t>
  </si>
  <si>
    <t>TOTAL DEBT AFTER UPCOMING YEAR</t>
  </si>
  <si>
    <t>Committed Funding</t>
  </si>
  <si>
    <r>
      <t xml:space="preserve">COLLEGE EXPENSES </t>
    </r>
    <r>
      <rPr>
        <sz val="12"/>
        <color indexed="19"/>
        <rFont val="Calibri"/>
        <family val="2"/>
      </rPr>
      <t>Actual cost of attending (COA).</t>
    </r>
  </si>
  <si>
    <t>COMMITTED FUNDING</t>
  </si>
  <si>
    <t>Complete the College, Funding &amp; Career tabs</t>
  </si>
  <si>
    <t>Save your file</t>
  </si>
  <si>
    <t xml:space="preserve"> Please reach out to Sarah@zeniefoundation.org or your ZF coach with any questions.</t>
  </si>
  <si>
    <r>
      <t>2.</t>
    </r>
    <r>
      <rPr>
        <sz val="14"/>
        <rFont val="Times New Roman"/>
        <family val="1"/>
      </rPr>
      <t> </t>
    </r>
    <r>
      <rPr>
        <sz val="14"/>
        <rFont val="Arial"/>
        <family val="2"/>
      </rPr>
      <t>Course of Study – Prepares you for higher paying jobs.</t>
    </r>
  </si>
  <si>
    <t>Indicate the amount of loans you intend to extend during your upcoming college year. These are monies you are responsible for repaying.</t>
  </si>
  <si>
    <t>Other loan in student's name</t>
  </si>
  <si>
    <t>YOUR EST TOTAL COLLEGE DEBT AFTER 4 YEARS - These are monies will be responsible for repaying.</t>
  </si>
  <si>
    <t>If this is your funding picture for each of your 4 years, this indicates your total debt post-graduation.</t>
  </si>
  <si>
    <t>1. School Choice – Less expensive schools, state schools or community colleges with transfer credits to 4-year colleges.</t>
  </si>
  <si>
    <r>
      <t>4.</t>
    </r>
    <r>
      <rPr>
        <sz val="14"/>
        <rFont val="Times New Roman"/>
        <family val="1"/>
      </rPr>
      <t> </t>
    </r>
    <r>
      <rPr>
        <sz val="14"/>
        <rFont val="Arial"/>
        <family val="2"/>
      </rPr>
      <t>Post Graduation – Lower cost of living location.</t>
    </r>
  </si>
  <si>
    <t>3. College Lifestyle – Be more cost-conscious - apply to be an Resident Asst. &amp; receive discount Room &amp; Board; live off-campus to have more control over your expenses.</t>
  </si>
  <si>
    <r>
      <t xml:space="preserve">
College Tab
</t>
    </r>
    <r>
      <rPr>
        <sz val="14"/>
        <color indexed="8"/>
        <rFont val="Arial"/>
        <family val="2"/>
      </rPr>
      <t>Helps you estimate and calculate your:
1. College Expenses: the cost of attendance, non-school expenses associated with attendance
2. Committed Funding: Your family's contribution, your personal contribution (definite money)
3. Gap Amount: projected scholarships and grants (projected money)
4. Remaining Gap Amount: your financial gap and student loan need</t>
    </r>
  </si>
  <si>
    <r>
      <rPr>
        <b/>
        <sz val="14"/>
        <color indexed="8"/>
        <rFont val="Arial"/>
        <family val="2"/>
      </rPr>
      <t xml:space="preserve">
Funding Tab</t>
    </r>
    <r>
      <rPr>
        <sz val="14"/>
        <color indexed="8"/>
        <rFont val="Arial"/>
        <family val="2"/>
      </rPr>
      <t xml:space="preserve">
Gives you a snapshot of your current loan situation and extrapolates it out to predict 4yr debt
1. Estimate your student loan amount for current year &amp; possible remaining gap amount
2. How past debt combined with current helps determine your possible 4 year debt amount</t>
    </r>
  </si>
  <si>
    <r>
      <t xml:space="preserve">
Career Tab
</t>
    </r>
    <r>
      <rPr>
        <sz val="14"/>
        <color indexed="8"/>
        <rFont val="Arial"/>
        <family val="2"/>
      </rPr>
      <t xml:space="preserve">College affordability </t>
    </r>
    <r>
      <rPr>
        <sz val="14"/>
        <color indexed="8"/>
        <rFont val="Arial"/>
        <family val="2"/>
      </rPr>
      <t xml:space="preserve">based on post-graduation career and </t>
    </r>
    <r>
      <rPr>
        <sz val="14"/>
        <color indexed="8"/>
        <rFont val="Arial"/>
        <family val="2"/>
      </rPr>
      <t>cost of living/</t>
    </r>
    <r>
      <rPr>
        <sz val="14"/>
        <color indexed="8"/>
        <rFont val="Arial"/>
        <family val="2"/>
      </rPr>
      <t>lifestyle choices.</t>
    </r>
    <r>
      <rPr>
        <sz val="14"/>
        <color indexed="8"/>
        <rFont val="Arial"/>
        <family val="2"/>
      </rPr>
      <t xml:space="preserve">
This spreadsheet helps you estimate your income and expenses after graduation, including the repayment of your student loans over a ten-year period. It will provide links and recommendations about estimating these items:
1. Income: Gross pay, Taxes and Net Pay
2. Expenses: Living expenses, savings and student loan repayment
3. Affordability results: Net pay less expenses; monthly and annually
</t>
    </r>
  </si>
  <si>
    <t>College's website - web search by CollegeName+Net Price Calculator</t>
  </si>
  <si>
    <r>
      <t xml:space="preserve">This is a good time to talk to your parents again about what recommendations they may have or help they can give to help pay for your college costs. Family contribution can include loan amounts your </t>
    </r>
    <r>
      <rPr>
        <u/>
        <sz val="12"/>
        <color indexed="19"/>
        <rFont val="Calibri"/>
        <family val="2"/>
      </rPr>
      <t>parents</t>
    </r>
    <r>
      <rPr>
        <sz val="12"/>
        <color indexed="19"/>
        <rFont val="Calibri"/>
        <family val="2"/>
      </rPr>
      <t xml:space="preserve"> </t>
    </r>
    <r>
      <rPr>
        <sz val="12"/>
        <color indexed="19"/>
        <rFont val="Calibri"/>
        <family val="2"/>
      </rPr>
      <t xml:space="preserve">are responsible to repay (not you). These number should reflect realistic affordable amounts. **Note: Family Contribution amount entered should reflect an </t>
    </r>
    <r>
      <rPr>
        <i/>
        <sz val="12"/>
        <color indexed="19"/>
        <rFont val="Calibri"/>
        <family val="2"/>
      </rPr>
      <t xml:space="preserve">annual </t>
    </r>
    <r>
      <rPr>
        <sz val="12"/>
        <color indexed="19"/>
        <rFont val="Calibri"/>
        <family val="2"/>
      </rPr>
      <t>contribution amount --- family will pay this amount each year, for 4 years. College funding is a four year commitment.**</t>
    </r>
  </si>
  <si>
    <t>Now you know your Gap Amount (how much additional money you need to attend this college). In the next Section, please outline how you intend to help close this gap. Grants &amp; Scholarships are monies you do not need to pay back. School Grant $ should be on your NPC report or the average grant amount from the college's website. You anticipate receiving these funds. They could be school aid grants, work-study, Pell Grants, outside scholarships; money that does not have to be paid back. Do not include loans in this category - only include money you do not have to pay back.</t>
  </si>
  <si>
    <t>If the "You Still Need" $ amount is red, this indicates you need additional funding for the upcoming school year. Please explain how you intend to obtain these funds? What will you do if are unable to close the gap?</t>
  </si>
  <si>
    <t>If you are entering soph/jr/sr year,  please indicate the total amount of loans/category you have extended already.</t>
  </si>
  <si>
    <r>
      <rPr>
        <sz val="14"/>
        <color indexed="19"/>
        <rFont val="Calibri"/>
        <family val="2"/>
      </rPr>
      <t xml:space="preserve">This spreadsheet will help you estimate your income and expenses after graduation, including the repayment of your student loans in a ten-year period. It will help determine if your college choice and student loan amount is affordable. Additionally, it provides links and advice about estimating these items.
1.    Income – Gross Pay
2.    Federal and State Tax – Deductions made from gross pay
3.    Net Pay – Amount of paycheck left over after deductions (i.e., Federal &amp; State Tax, Social Security)
3.    Living Expense Estimates
4.    Affordability Alerts
</t>
    </r>
    <r>
      <rPr>
        <sz val="6"/>
        <color indexed="19"/>
        <rFont val="Calibri"/>
        <family val="2"/>
      </rPr>
      <t xml:space="preserve">
</t>
    </r>
    <r>
      <rPr>
        <sz val="14"/>
        <color indexed="19"/>
        <rFont val="Calibri"/>
        <family val="2"/>
      </rPr>
      <t>You have a great deal of control over your discretionary expenses – housing, transportation, travel and entertainment.</t>
    </r>
  </si>
  <si>
    <r>
      <t xml:space="preserve">For this exercise, please use your college of choice and enter data in the white cells only. 
</t>
    </r>
    <r>
      <rPr>
        <b/>
        <sz val="14"/>
        <color indexed="19"/>
        <rFont val="Calibri"/>
        <family val="2"/>
      </rPr>
      <t>Guidance &amp; i</t>
    </r>
    <r>
      <rPr>
        <b/>
        <sz val="14"/>
        <color indexed="19"/>
        <rFont val="Calibri"/>
        <family val="2"/>
      </rPr>
      <t xml:space="preserve">nformation is in </t>
    </r>
    <r>
      <rPr>
        <b/>
        <sz val="14"/>
        <color indexed="19"/>
        <rFont val="Calibri"/>
        <family val="2"/>
      </rPr>
      <t>brown</t>
    </r>
    <r>
      <rPr>
        <b/>
        <sz val="14"/>
        <color indexed="19"/>
        <rFont val="Calibri"/>
        <family val="2"/>
      </rPr>
      <t>.</t>
    </r>
    <r>
      <rPr>
        <sz val="12"/>
        <color indexed="8"/>
        <rFont val="Calibri"/>
        <family val="2"/>
      </rPr>
      <t xml:space="preserve">
</t>
    </r>
    <r>
      <rPr>
        <sz val="2"/>
        <color indexed="8"/>
        <rFont val="Calibri"/>
        <family val="2"/>
      </rPr>
      <t xml:space="preserve">
</t>
    </r>
    <r>
      <rPr>
        <sz val="14"/>
        <color indexed="8"/>
        <rFont val="Calibri"/>
        <family val="2"/>
      </rPr>
      <t>Cost of College
You will need to know the expenses associated with attending your college as well as the school's financial aid generally given to students. The Net Price Calculator (NPC) is a good tool to gather cost of attending (COA) expenses and projected financial aid/student loan/work study $ amounts. You can find the NPC on your college's website. The NPC information requested of students varies by college and you will need to complete with your parent/guardian to get accurate information. 
*If your college does not have an NPC, search the school's site for "Cost of Attendance." The COA shows you average costs associated with attending the college and average financial aid information you will need to complete the CAT.</t>
    </r>
  </si>
  <si>
    <r>
      <t>Annual Salary Amount:</t>
    </r>
    <r>
      <rPr>
        <b/>
        <sz val="12"/>
        <color indexed="19"/>
        <rFont val="Calibri"/>
        <family val="2"/>
      </rPr>
      <t xml:space="preserve"> </t>
    </r>
    <r>
      <rPr>
        <sz val="12"/>
        <color indexed="19"/>
        <rFont val="Calibri"/>
        <family val="2"/>
      </rPr>
      <t xml:space="preserve">Click Salary Finder button to search and determine the salary for your job in the location listed above. A reminder that when first out of college you are generally an </t>
    </r>
    <r>
      <rPr>
        <b/>
        <sz val="12"/>
        <color indexed="19"/>
        <rFont val="Calibri"/>
        <family val="2"/>
      </rPr>
      <t>"entry level"</t>
    </r>
    <r>
      <rPr>
        <sz val="12"/>
        <color indexed="19"/>
        <rFont val="Calibri"/>
        <family val="2"/>
      </rPr>
      <t xml:space="preserve"> employee. When searching Salary Finder please </t>
    </r>
    <r>
      <rPr>
        <u/>
        <sz val="12"/>
        <color indexed="19"/>
        <rFont val="Calibri"/>
        <family val="2"/>
      </rPr>
      <t>use the lower end of the salary range</t>
    </r>
    <r>
      <rPr>
        <sz val="12"/>
        <color indexed="19"/>
        <rFont val="Calibri"/>
        <family val="2"/>
      </rPr>
      <t xml:space="preserve"> provided.</t>
    </r>
  </si>
  <si>
    <r>
      <t xml:space="preserve">Welcome! Our College Affordability Toolkit (CAT) is the result of listening to our students over the years and putting together an exercise to help students &amp; parents make informed decisions about the student's future. Note, this tool should not be used exclusively in your decision making nor does it provide any financial advice. It is a tool to help guide you toward an successful college experience.
</t>
    </r>
    <r>
      <rPr>
        <sz val="10"/>
        <color indexed="8"/>
        <rFont val="Arial"/>
        <family val="2"/>
      </rPr>
      <t xml:space="preserve">
</t>
    </r>
    <r>
      <rPr>
        <sz val="14"/>
        <color indexed="8"/>
        <rFont val="Arial"/>
        <family val="2"/>
      </rPr>
      <t>The CAT is designed to provide both you with a snapshot of your financial situation and the potential impact of your choices on college, debt and career. It allows you to test a variety of scenarios and "estimate" the impact. We recommend you save various scenarios to compare.</t>
    </r>
    <r>
      <rPr>
        <sz val="14"/>
        <color indexed="8"/>
        <rFont val="Arial"/>
        <family val="2"/>
      </rPr>
      <t xml:space="preserve">
</t>
    </r>
    <r>
      <rPr>
        <sz val="10"/>
        <color indexed="8"/>
        <rFont val="Arial"/>
        <family val="2"/>
      </rPr>
      <t xml:space="preserve">
</t>
    </r>
    <r>
      <rPr>
        <sz val="14"/>
        <color indexed="8"/>
        <rFont val="Arial"/>
        <family val="2"/>
      </rPr>
      <t xml:space="preserve">As a student, </t>
    </r>
    <r>
      <rPr>
        <sz val="14"/>
        <color indexed="8"/>
        <rFont val="Arial"/>
        <family val="2"/>
      </rPr>
      <t>the exercise assumes the you:</t>
    </r>
    <r>
      <rPr>
        <sz val="14"/>
        <color indexed="8"/>
        <rFont val="Arial"/>
        <family val="2"/>
      </rPr>
      <t xml:space="preserve">
  1. </t>
    </r>
    <r>
      <rPr>
        <sz val="14"/>
        <color indexed="8"/>
        <rFont val="Arial"/>
        <family val="2"/>
      </rPr>
      <t>W</t>
    </r>
    <r>
      <rPr>
        <sz val="14"/>
        <color indexed="8"/>
        <rFont val="Arial"/>
        <family val="2"/>
      </rPr>
      <t xml:space="preserve">ant to be financially self-sufficient after graduation.
  2. </t>
    </r>
    <r>
      <rPr>
        <sz val="14"/>
        <color indexed="8"/>
        <rFont val="Arial"/>
        <family val="2"/>
      </rPr>
      <t>I</t>
    </r>
    <r>
      <rPr>
        <sz val="14"/>
        <color indexed="8"/>
        <rFont val="Arial"/>
        <family val="2"/>
      </rPr>
      <t xml:space="preserve">ntend to fulfill student loan obligations within ten years following graduation.
</t>
    </r>
    <r>
      <rPr>
        <i/>
        <sz val="14"/>
        <color indexed="8"/>
        <rFont val="Arial"/>
        <family val="2"/>
      </rPr>
      <t xml:space="preserve">ZF believes that college affordability and fiscal responsibility are based on your projected financial situation </t>
    </r>
    <r>
      <rPr>
        <b/>
        <i/>
        <sz val="14"/>
        <color indexed="8"/>
        <rFont val="Arial"/>
        <family val="2"/>
      </rPr>
      <t>after</t>
    </r>
    <r>
      <rPr>
        <i/>
        <sz val="14"/>
        <color indexed="8"/>
        <rFont val="Arial"/>
        <family val="2"/>
      </rPr>
      <t xml:space="preserve"> you graduate. We hope this workbook is of value to you.</t>
    </r>
  </si>
  <si>
    <t>Your Name (type over)</t>
  </si>
  <si>
    <t>Your College (first choice; type over)</t>
  </si>
  <si>
    <t>Today's Date (type over)</t>
  </si>
  <si>
    <t>Loans from the federal government. These loans are "subsidized" by the U.S. government because you do not start to accrue interest on your loan until after you graduate. You must income qualify in order to receive a subsidized loan. Your FAFSA wil determine eligibility.</t>
  </si>
  <si>
    <t xml:space="preserve">Loans from the federal government. The interest begins to accrue as soon as you access your loan monies. </t>
  </si>
  <si>
    <t>Payscale</t>
  </si>
  <si>
    <r>
      <t xml:space="preserve">Awarded Outside Scholarships </t>
    </r>
    <r>
      <rPr>
        <i/>
        <sz val="12"/>
        <color indexed="8"/>
        <rFont val="Calibri"/>
        <family val="2"/>
      </rPr>
      <t>(please list multi-year awards only; list multiple awards/line &amp; enter combined total)</t>
    </r>
  </si>
  <si>
    <r>
      <t xml:space="preserve">Pending Outside Scholarships </t>
    </r>
    <r>
      <rPr>
        <i/>
        <sz val="12"/>
        <color indexed="8"/>
        <rFont val="Calibri"/>
        <family val="2"/>
      </rPr>
      <t xml:space="preserve"> (please list multi-year awards only; scholarship names &amp; award amounts)</t>
    </r>
  </si>
  <si>
    <t>Click on link to calculate monthly student loan payments.
1. Enter Student Loan amount from above
2. Annual Interest Rate: 5.50%
3. Loan Term: 10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</si>
</sst>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2" formatCode="_(&quot;$&quot;* #,##0_);_(&quot;$&quot;* \(#,##0\);_(&quot;$&quot;* &quot;-&quot;_);_(@_)"/>
    <numFmt numFmtId="44" formatCode="_(&quot;$&quot;* #,##0.00_);_(&quot;$&quot;* \(#,##0.00\);_(&quot;$&quot;* &quot;-&quot;??_);_(@_)"/>
    <numFmt numFmtId="164" formatCode="&quot;$&quot;#,##0.00"/>
    <numFmt numFmtId="165" formatCode="_(&quot;$&quot;* #,##0_);_(&quot;$&quot;* \(#,##0\);_(&quot;$&quot;* &quot;-&quot;??_);_(@_)"/>
    <numFmt numFmtId="166" formatCode="&quot;$&quot;#,##0"/>
  </numFmts>
  <fonts count="90">
    <font>
      <sz val="12"/>
      <color theme="1"/>
      <name val="Calibri"/>
      <family val="2"/>
      <scheme val="minor"/>
    </font>
    <font>
      <sz val="12"/>
      <color indexed="8"/>
      <name val="Calibri"/>
      <family val="2"/>
    </font>
    <font>
      <sz val="8"/>
      <name val="Calibri"/>
      <family val="2"/>
    </font>
    <font>
      <i/>
      <sz val="16"/>
      <name val="Calibri"/>
      <family val="2"/>
    </font>
    <font>
      <sz val="14"/>
      <color indexed="8"/>
      <name val="Calibri"/>
      <family val="2"/>
    </font>
    <font>
      <sz val="14"/>
      <color indexed="8"/>
      <name val="Times New Roman"/>
      <family val="1"/>
    </font>
    <font>
      <sz val="14"/>
      <color indexed="8"/>
      <name val="Arial"/>
      <family val="2"/>
    </font>
    <font>
      <sz val="14"/>
      <name val="Arial"/>
      <family val="2"/>
    </font>
    <font>
      <sz val="14"/>
      <name val="Times New Roman"/>
      <family val="1"/>
    </font>
    <font>
      <sz val="2"/>
      <color indexed="8"/>
      <name val="Calibri"/>
      <family val="2"/>
    </font>
    <font>
      <sz val="8"/>
      <color indexed="8"/>
      <name val="Calibri"/>
      <family val="2"/>
    </font>
    <font>
      <b/>
      <sz val="12"/>
      <color indexed="19"/>
      <name val="Calibri"/>
      <family val="2"/>
    </font>
    <font>
      <b/>
      <sz val="14"/>
      <color indexed="19"/>
      <name val="Calibri"/>
      <family val="2"/>
    </font>
    <font>
      <sz val="12"/>
      <color indexed="19"/>
      <name val="Calibri"/>
      <family val="2"/>
    </font>
    <font>
      <sz val="8"/>
      <name val="Calibri"/>
      <family val="2"/>
    </font>
    <font>
      <sz val="8"/>
      <name val="Calibri"/>
      <family val="2"/>
    </font>
    <font>
      <i/>
      <sz val="12"/>
      <color indexed="19"/>
      <name val="Calibri"/>
      <family val="2"/>
    </font>
    <font>
      <sz val="14"/>
      <name val="Calibri"/>
      <family val="2"/>
    </font>
    <font>
      <b/>
      <sz val="14"/>
      <color indexed="8"/>
      <name val="Arial"/>
      <family val="2"/>
    </font>
    <font>
      <sz val="10"/>
      <name val="Helv"/>
    </font>
    <font>
      <sz val="10"/>
      <color indexed="8"/>
      <name val="Arial"/>
      <family val="2"/>
    </font>
    <font>
      <sz val="14"/>
      <color indexed="63"/>
      <name val="Calibri"/>
      <family val="2"/>
    </font>
    <font>
      <i/>
      <sz val="14"/>
      <color indexed="8"/>
      <name val="Calibri"/>
      <family val="2"/>
    </font>
    <font>
      <i/>
      <sz val="14"/>
      <color indexed="8"/>
      <name val="Arial"/>
      <family val="2"/>
    </font>
    <font>
      <b/>
      <i/>
      <sz val="14"/>
      <color indexed="8"/>
      <name val="Arial"/>
      <family val="2"/>
    </font>
    <font>
      <sz val="11"/>
      <color indexed="8"/>
      <name val="Calibri"/>
      <family val="2"/>
    </font>
    <font>
      <i/>
      <sz val="12"/>
      <color indexed="8"/>
      <name val="Calibri"/>
      <family val="2"/>
    </font>
    <font>
      <sz val="16"/>
      <color indexed="56"/>
      <name val="Calibri"/>
      <family val="2"/>
    </font>
    <font>
      <sz val="8"/>
      <name val="Calibri"/>
      <family val="2"/>
    </font>
    <font>
      <sz val="9"/>
      <color indexed="8"/>
      <name val="Calibri"/>
      <family val="2"/>
    </font>
    <font>
      <sz val="14"/>
      <color indexed="19"/>
      <name val="Calibri"/>
      <family val="2"/>
    </font>
    <font>
      <sz val="6"/>
      <color indexed="19"/>
      <name val="Calibri"/>
      <family val="2"/>
    </font>
    <font>
      <u/>
      <sz val="12"/>
      <color indexed="19"/>
      <name val="Calibri"/>
      <family val="2"/>
    </font>
    <font>
      <sz val="12"/>
      <color theme="1"/>
      <name val="Calibri"/>
      <family val="2"/>
      <scheme val="minor"/>
    </font>
    <font>
      <u/>
      <sz val="12"/>
      <color theme="10"/>
      <name val="Calibri"/>
      <family val="2"/>
      <scheme val="minor"/>
    </font>
    <font>
      <b/>
      <sz val="12"/>
      <color theme="1"/>
      <name val="Calibri"/>
      <family val="2"/>
      <scheme val="minor"/>
    </font>
    <font>
      <sz val="12"/>
      <color rgb="FFFF0000"/>
      <name val="Calibri"/>
      <family val="2"/>
      <scheme val="minor"/>
    </font>
    <font>
      <sz val="16"/>
      <color theme="1"/>
      <name val="Calibri"/>
      <family val="2"/>
      <scheme val="minor"/>
    </font>
    <font>
      <sz val="12"/>
      <color theme="1"/>
      <name val="Arial"/>
      <family val="2"/>
    </font>
    <font>
      <sz val="14"/>
      <color theme="1"/>
      <name val="Calibri"/>
      <family val="2"/>
      <scheme val="minor"/>
    </font>
    <font>
      <sz val="14"/>
      <color theme="10"/>
      <name val="Calibri"/>
      <family val="2"/>
      <scheme val="minor"/>
    </font>
    <font>
      <b/>
      <sz val="14"/>
      <color theme="1"/>
      <name val="Calibri"/>
      <family val="2"/>
      <scheme val="minor"/>
    </font>
    <font>
      <b/>
      <sz val="12"/>
      <color rgb="FF000000"/>
      <name val="Calibri"/>
      <family val="2"/>
      <scheme val="minor"/>
    </font>
    <font>
      <sz val="12"/>
      <color rgb="FF000000"/>
      <name val="Calibri"/>
      <family val="2"/>
      <scheme val="minor"/>
    </font>
    <font>
      <sz val="12"/>
      <name val="Calibri"/>
      <family val="2"/>
      <scheme val="minor"/>
    </font>
    <font>
      <i/>
      <sz val="12"/>
      <color rgb="FF963634"/>
      <name val="Calibri"/>
      <family val="2"/>
      <scheme val="minor"/>
    </font>
    <font>
      <b/>
      <sz val="12"/>
      <name val="Calibri"/>
      <family val="2"/>
      <scheme val="minor"/>
    </font>
    <font>
      <sz val="11"/>
      <color rgb="FF000000"/>
      <name val="Calibri"/>
      <family val="2"/>
      <scheme val="minor"/>
    </font>
    <font>
      <sz val="11"/>
      <name val="Calibri"/>
      <family val="2"/>
      <scheme val="minor"/>
    </font>
    <font>
      <b/>
      <sz val="11"/>
      <color rgb="FF000000"/>
      <name val="Calibri"/>
      <family val="2"/>
      <scheme val="minor"/>
    </font>
    <font>
      <i/>
      <sz val="12"/>
      <color rgb="FF996633"/>
      <name val="Calibri"/>
      <family val="2"/>
      <scheme val="minor"/>
    </font>
    <font>
      <sz val="11"/>
      <color theme="1"/>
      <name val="Calibri"/>
      <family val="2"/>
      <scheme val="minor"/>
    </font>
    <font>
      <i/>
      <sz val="20"/>
      <color theme="1"/>
      <name val="Calibri"/>
      <family val="2"/>
      <scheme val="minor"/>
    </font>
    <font>
      <b/>
      <sz val="11"/>
      <color theme="1"/>
      <name val="Calibri"/>
      <family val="2"/>
      <scheme val="minor"/>
    </font>
    <font>
      <b/>
      <sz val="16"/>
      <color rgb="FF000000"/>
      <name val="Calibri"/>
      <family val="2"/>
      <scheme val="minor"/>
    </font>
    <font>
      <sz val="16"/>
      <color rgb="FF000000"/>
      <name val="Calibri"/>
      <family val="2"/>
      <scheme val="minor"/>
    </font>
    <font>
      <i/>
      <sz val="16"/>
      <color theme="1"/>
      <name val="Calibri"/>
      <family val="2"/>
      <scheme val="minor"/>
    </font>
    <font>
      <b/>
      <sz val="16"/>
      <color theme="1"/>
      <name val="Calibri"/>
      <family val="2"/>
      <scheme val="minor"/>
    </font>
    <font>
      <b/>
      <sz val="14"/>
      <color theme="1"/>
      <name val="Calibri"/>
      <family val="2"/>
    </font>
    <font>
      <sz val="14"/>
      <color theme="1"/>
      <name val="Calibri"/>
      <family val="2"/>
    </font>
    <font>
      <sz val="14"/>
      <color rgb="FF000000"/>
      <name val="Calibri"/>
      <family val="2"/>
    </font>
    <font>
      <sz val="14"/>
      <name val="Calibri"/>
      <family val="2"/>
      <scheme val="minor"/>
    </font>
    <font>
      <i/>
      <sz val="11"/>
      <color theme="1"/>
      <name val="Calibri"/>
      <family val="2"/>
      <scheme val="minor"/>
    </font>
    <font>
      <b/>
      <sz val="24"/>
      <color rgb="FF1F497D"/>
      <name val="Calibri"/>
      <family val="2"/>
      <scheme val="minor"/>
    </font>
    <font>
      <b/>
      <sz val="14"/>
      <color rgb="FF000000"/>
      <name val="Calibri"/>
      <family val="2"/>
      <scheme val="minor"/>
    </font>
    <font>
      <sz val="16"/>
      <name val="Calibri"/>
      <family val="2"/>
      <scheme val="minor"/>
    </font>
    <font>
      <b/>
      <sz val="16"/>
      <name val="Calibri"/>
      <family val="2"/>
      <scheme val="minor"/>
    </font>
    <font>
      <sz val="14"/>
      <color theme="3"/>
      <name val="Calibri"/>
      <family val="2"/>
      <scheme val="minor"/>
    </font>
    <font>
      <sz val="16"/>
      <color rgb="FFFF0000"/>
      <name val="Calibri"/>
      <family val="2"/>
      <scheme val="minor"/>
    </font>
    <font>
      <b/>
      <sz val="16"/>
      <color rgb="FFFF0000"/>
      <name val="Calibri"/>
      <family val="2"/>
      <scheme val="minor"/>
    </font>
    <font>
      <b/>
      <i/>
      <sz val="16"/>
      <color rgb="FFFF0000"/>
      <name val="Calibri"/>
      <family val="2"/>
      <scheme val="minor"/>
    </font>
    <font>
      <b/>
      <sz val="16"/>
      <color theme="3"/>
      <name val="Calibri"/>
      <family val="2"/>
      <scheme val="minor"/>
    </font>
    <font>
      <i/>
      <sz val="14"/>
      <color rgb="FF000000"/>
      <name val="Calibri"/>
      <family val="2"/>
      <scheme val="minor"/>
    </font>
    <font>
      <b/>
      <sz val="24"/>
      <color theme="3"/>
      <name val="Calibri"/>
      <family val="2"/>
      <scheme val="minor"/>
    </font>
    <font>
      <sz val="12"/>
      <color theme="5"/>
      <name val="Calibri"/>
      <family val="2"/>
      <scheme val="minor"/>
    </font>
    <font>
      <i/>
      <sz val="16"/>
      <color rgb="FF000000"/>
      <name val="Calibri"/>
      <family val="2"/>
      <scheme val="minor"/>
    </font>
    <font>
      <sz val="12"/>
      <color theme="2" tint="-0.499984740745262"/>
      <name val="Calibri"/>
      <family val="2"/>
      <scheme val="minor"/>
    </font>
    <font>
      <i/>
      <sz val="14"/>
      <color theme="1"/>
      <name val="Calibri"/>
      <family val="2"/>
      <scheme val="minor"/>
    </font>
    <font>
      <sz val="16"/>
      <color rgb="FF006100"/>
      <name val="Calibri"/>
      <family val="2"/>
      <scheme val="minor"/>
    </font>
    <font>
      <sz val="10"/>
      <color theme="1"/>
      <name val="Calibri"/>
      <family val="2"/>
      <scheme val="minor"/>
    </font>
    <font>
      <i/>
      <sz val="12"/>
      <color theme="1"/>
      <name val="Calibri"/>
      <family val="2"/>
      <scheme val="minor"/>
    </font>
    <font>
      <b/>
      <sz val="14"/>
      <color theme="1"/>
      <name val="Arial"/>
      <family val="2"/>
    </font>
    <font>
      <sz val="14"/>
      <color theme="1"/>
      <name val="Arial"/>
      <family val="2"/>
    </font>
    <font>
      <sz val="12"/>
      <color rgb="FF996633"/>
      <name val="Calibri"/>
      <family val="2"/>
      <scheme val="minor"/>
    </font>
    <font>
      <sz val="16"/>
      <color theme="3"/>
      <name val="Calibri"/>
      <family val="2"/>
      <scheme val="minor"/>
    </font>
    <font>
      <sz val="16"/>
      <color rgb="FF996633"/>
      <name val="Calibri"/>
      <family val="2"/>
      <scheme val="minor"/>
    </font>
    <font>
      <sz val="12"/>
      <color rgb="FFC0504D"/>
      <name val="Calibri"/>
      <family val="2"/>
      <scheme val="minor"/>
    </font>
    <font>
      <sz val="12"/>
      <color rgb="FF996633"/>
      <name val="Calibri"/>
      <family val="2"/>
    </font>
    <font>
      <sz val="10"/>
      <color rgb="FF90713A"/>
      <name val="Calibri"/>
      <family val="2"/>
    </font>
    <font>
      <b/>
      <sz val="10"/>
      <color rgb="FF90713A"/>
      <name val="Calibri"/>
      <family val="2"/>
    </font>
  </fonts>
  <fills count="15">
    <fill>
      <patternFill patternType="none"/>
    </fill>
    <fill>
      <patternFill patternType="gray125"/>
    </fill>
    <fill>
      <patternFill patternType="solid">
        <fgColor theme="0" tint="-4.9989318521683403E-2"/>
        <bgColor indexed="64"/>
      </patternFill>
    </fill>
    <fill>
      <patternFill patternType="solid">
        <fgColor theme="0" tint="-0.14999847407452621"/>
        <bgColor rgb="FF000000"/>
      </patternFill>
    </fill>
    <fill>
      <patternFill patternType="solid">
        <fgColor theme="0" tint="-4.9989318521683403E-2"/>
        <bgColor rgb="FF000000"/>
      </patternFill>
    </fill>
    <fill>
      <patternFill patternType="solid">
        <fgColor theme="0" tint="-0.14999847407452621"/>
        <bgColor indexed="64"/>
      </patternFill>
    </fill>
    <fill>
      <patternFill patternType="solid">
        <fgColor rgb="FFF2F2F2"/>
        <bgColor rgb="FF000000"/>
      </patternFill>
    </fill>
    <fill>
      <patternFill patternType="solid">
        <fgColor theme="0"/>
        <bgColor indexed="64"/>
      </patternFill>
    </fill>
    <fill>
      <patternFill patternType="solid">
        <fgColor rgb="FFD9D9D9"/>
        <bgColor rgb="FF000000"/>
      </patternFill>
    </fill>
    <fill>
      <patternFill patternType="solid">
        <fgColor rgb="FFC6EFCE"/>
        <bgColor rgb="FF000000"/>
      </patternFill>
    </fill>
    <fill>
      <patternFill patternType="solid">
        <fgColor theme="5" tint="0.39997558519241921"/>
        <bgColor indexed="64"/>
      </patternFill>
    </fill>
    <fill>
      <patternFill patternType="solid">
        <fgColor theme="6" tint="0.39997558519241921"/>
        <bgColor indexed="64"/>
      </patternFill>
    </fill>
    <fill>
      <patternFill patternType="solid">
        <fgColor theme="8"/>
        <bgColor indexed="64"/>
      </patternFill>
    </fill>
    <fill>
      <patternFill patternType="solid">
        <fgColor theme="9" tint="0.39997558519241921"/>
        <bgColor indexed="64"/>
      </patternFill>
    </fill>
    <fill>
      <patternFill patternType="solid">
        <fgColor theme="3" tint="0.79998168889431442"/>
        <bgColor indexed="64"/>
      </patternFill>
    </fill>
  </fills>
  <borders count="60">
    <border>
      <left/>
      <right/>
      <top/>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theme="0" tint="-0.249977111117893"/>
      </top>
      <bottom style="medium">
        <color theme="0" tint="-0.249977111117893"/>
      </bottom>
      <diagonal/>
    </border>
    <border>
      <left/>
      <right style="medium">
        <color indexed="64"/>
      </right>
      <top style="medium">
        <color theme="0" tint="-0.249977111117893"/>
      </top>
      <bottom style="medium">
        <color theme="0" tint="-0.249977111117893"/>
      </bottom>
      <diagonal/>
    </border>
    <border>
      <left style="medium">
        <color indexed="64"/>
      </left>
      <right style="thin">
        <color indexed="64"/>
      </right>
      <top style="thin">
        <color indexed="64"/>
      </top>
      <bottom style="medium">
        <color theme="0" tint="-0.249977111117893"/>
      </bottom>
      <diagonal/>
    </border>
    <border>
      <left/>
      <right style="medium">
        <color indexed="64"/>
      </right>
      <top style="thin">
        <color indexed="64"/>
      </top>
      <bottom style="thin">
        <color theme="0" tint="-0.34998626667073579"/>
      </bottom>
      <diagonal/>
    </border>
    <border>
      <left/>
      <right style="medium">
        <color indexed="64"/>
      </right>
      <top style="thin">
        <color theme="0" tint="-0.34998626667073579"/>
      </top>
      <bottom style="thin">
        <color theme="0" tint="-0.34998626667073579"/>
      </bottom>
      <diagonal/>
    </border>
    <border>
      <left/>
      <right style="medium">
        <color indexed="64"/>
      </right>
      <top style="thin">
        <color theme="0" tint="-0.34998626667073579"/>
      </top>
      <bottom style="thin">
        <color indexed="64"/>
      </bottom>
      <diagonal/>
    </border>
    <border>
      <left style="medium">
        <color indexed="64"/>
      </left>
      <right style="thin">
        <color indexed="64"/>
      </right>
      <top style="medium">
        <color theme="0" tint="-0.249977111117893"/>
      </top>
      <bottom style="thin">
        <color indexed="64"/>
      </bottom>
      <diagonal/>
    </border>
    <border>
      <left/>
      <right style="medium">
        <color rgb="FF000000"/>
      </right>
      <top style="medium">
        <color indexed="64"/>
      </top>
      <bottom style="thin">
        <color indexed="64"/>
      </bottom>
      <diagonal/>
    </border>
    <border>
      <left style="mediumDashed">
        <color theme="3"/>
      </left>
      <right/>
      <top style="mediumDashed">
        <color theme="3"/>
      </top>
      <bottom style="mediumDashed">
        <color theme="3"/>
      </bottom>
      <diagonal/>
    </border>
    <border>
      <left/>
      <right style="mediumDashed">
        <color theme="3"/>
      </right>
      <top style="mediumDashed">
        <color theme="3"/>
      </top>
      <bottom style="mediumDashed">
        <color theme="3"/>
      </bottom>
      <diagonal/>
    </border>
  </borders>
  <cellStyleXfs count="4">
    <xf numFmtId="0" fontId="0" fillId="0" borderId="0"/>
    <xf numFmtId="44" fontId="33" fillId="0" borderId="0" applyFont="0" applyFill="0" applyBorder="0" applyAlignment="0" applyProtection="0"/>
    <xf numFmtId="0" fontId="34" fillId="0" borderId="0" applyNumberFormat="0" applyFill="0" applyBorder="0" applyAlignment="0" applyProtection="0"/>
    <xf numFmtId="9" fontId="33" fillId="0" borderId="0" applyFont="0" applyFill="0" applyBorder="0" applyAlignment="0" applyProtection="0"/>
  </cellStyleXfs>
  <cellXfs count="398">
    <xf numFmtId="0" fontId="0" fillId="0" borderId="0" xfId="0"/>
    <xf numFmtId="0" fontId="0" fillId="0" borderId="0" xfId="0" applyAlignment="1">
      <alignment wrapText="1"/>
    </xf>
    <xf numFmtId="0" fontId="0" fillId="0" borderId="0" xfId="0" applyAlignment="1">
      <alignment vertical="top"/>
    </xf>
    <xf numFmtId="0" fontId="37" fillId="0" borderId="0" xfId="0" applyFont="1"/>
    <xf numFmtId="0" fontId="35" fillId="0" borderId="0" xfId="0" applyFont="1" applyAlignment="1">
      <alignment vertical="center"/>
    </xf>
    <xf numFmtId="0" fontId="38"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0" fillId="0" borderId="0" xfId="0" applyAlignment="1">
      <alignment horizontal="left" vertical="center"/>
    </xf>
    <xf numFmtId="49" fontId="39" fillId="2" borderId="1" xfId="0" applyNumberFormat="1" applyFont="1" applyFill="1" applyBorder="1" applyAlignment="1">
      <alignment horizontal="left" vertical="center"/>
    </xf>
    <xf numFmtId="0" fontId="39" fillId="0" borderId="2" xfId="0" applyFont="1" applyBorder="1"/>
    <xf numFmtId="49" fontId="39" fillId="2" borderId="3" xfId="0" applyNumberFormat="1" applyFont="1" applyFill="1" applyBorder="1" applyAlignment="1">
      <alignment horizontal="left" vertical="center"/>
    </xf>
    <xf numFmtId="0" fontId="39" fillId="0" borderId="4" xfId="0" applyFont="1" applyBorder="1"/>
    <xf numFmtId="0" fontId="39" fillId="2" borderId="5" xfId="0" applyFont="1" applyFill="1" applyBorder="1" applyAlignment="1">
      <alignment horizontal="left" vertical="center"/>
    </xf>
    <xf numFmtId="0" fontId="39" fillId="2" borderId="6" xfId="0" applyFont="1" applyFill="1" applyBorder="1" applyAlignment="1">
      <alignment horizontal="left" vertical="center"/>
    </xf>
    <xf numFmtId="0" fontId="39" fillId="0" borderId="7" xfId="0" applyFont="1" applyBorder="1"/>
    <xf numFmtId="0" fontId="40" fillId="2" borderId="8" xfId="2" applyFont="1" applyFill="1" applyBorder="1" applyAlignment="1">
      <alignment horizontal="left" vertical="center" wrapText="1"/>
    </xf>
    <xf numFmtId="0" fontId="40" fillId="2" borderId="9" xfId="2" applyFont="1" applyFill="1" applyBorder="1" applyAlignment="1">
      <alignment horizontal="left" vertical="center" wrapText="1"/>
    </xf>
    <xf numFmtId="0" fontId="0" fillId="0" borderId="0" xfId="0" applyAlignment="1">
      <alignment horizontal="right" vertical="center"/>
    </xf>
    <xf numFmtId="0" fontId="0" fillId="2" borderId="9" xfId="0" applyFill="1" applyBorder="1" applyAlignment="1">
      <alignment horizontal="right" vertical="center"/>
    </xf>
    <xf numFmtId="0" fontId="0" fillId="2" borderId="10" xfId="0" applyFill="1" applyBorder="1" applyAlignment="1">
      <alignment horizontal="right" vertical="center"/>
    </xf>
    <xf numFmtId="0" fontId="0" fillId="2" borderId="0" xfId="0" applyFill="1" applyAlignment="1">
      <alignment vertical="center"/>
    </xf>
    <xf numFmtId="0" fontId="0" fillId="2" borderId="11" xfId="0" applyFill="1" applyBorder="1" applyAlignment="1">
      <alignment vertical="center" wrapText="1"/>
    </xf>
    <xf numFmtId="0" fontId="35" fillId="2" borderId="10" xfId="0" applyFont="1" applyFill="1" applyBorder="1" applyAlignment="1">
      <alignment horizontal="right" vertical="center"/>
    </xf>
    <xf numFmtId="0" fontId="41" fillId="2" borderId="0" xfId="0" applyFont="1" applyFill="1" applyAlignment="1">
      <alignment vertical="center"/>
    </xf>
    <xf numFmtId="0" fontId="42" fillId="2" borderId="10" xfId="0" applyFont="1" applyFill="1" applyBorder="1" applyAlignment="1">
      <alignment horizontal="right" vertical="center"/>
    </xf>
    <xf numFmtId="0" fontId="42" fillId="2" borderId="0" xfId="0" applyFont="1" applyFill="1" applyAlignment="1">
      <alignment horizontal="left" vertical="center"/>
    </xf>
    <xf numFmtId="0" fontId="43" fillId="2" borderId="0" xfId="0" applyFont="1" applyFill="1" applyAlignment="1">
      <alignment vertical="center"/>
    </xf>
    <xf numFmtId="0" fontId="44" fillId="2" borderId="11" xfId="0" applyFont="1" applyFill="1" applyBorder="1" applyAlignment="1">
      <alignment horizontal="left" vertical="center" wrapText="1"/>
    </xf>
    <xf numFmtId="0" fontId="43" fillId="0" borderId="0" xfId="0" applyFont="1" applyAlignment="1">
      <alignment vertical="center"/>
    </xf>
    <xf numFmtId="0" fontId="43" fillId="2" borderId="10" xfId="0" applyFont="1" applyFill="1" applyBorder="1" applyAlignment="1">
      <alignment horizontal="right" vertical="center"/>
    </xf>
    <xf numFmtId="0" fontId="43" fillId="2" borderId="0" xfId="0" applyFont="1" applyFill="1" applyAlignment="1">
      <alignment horizontal="right" vertical="center"/>
    </xf>
    <xf numFmtId="0" fontId="44" fillId="2" borderId="0" xfId="0" applyFont="1" applyFill="1" applyAlignment="1">
      <alignment horizontal="right" vertical="center" wrapText="1"/>
    </xf>
    <xf numFmtId="0" fontId="44" fillId="0" borderId="0" xfId="0" applyFont="1" applyAlignment="1">
      <alignment horizontal="left" vertical="center" wrapText="1"/>
    </xf>
    <xf numFmtId="0" fontId="44" fillId="2" borderId="12" xfId="0" applyFont="1" applyFill="1" applyBorder="1" applyAlignment="1">
      <alignment vertical="center" wrapText="1"/>
    </xf>
    <xf numFmtId="0" fontId="44" fillId="0" borderId="0" xfId="0" applyFont="1" applyAlignment="1">
      <alignment vertical="center" wrapText="1"/>
    </xf>
    <xf numFmtId="0" fontId="43" fillId="2" borderId="10" xfId="0" applyFont="1" applyFill="1" applyBorder="1" applyAlignment="1">
      <alignment horizontal="right" vertical="top"/>
    </xf>
    <xf numFmtId="0" fontId="42" fillId="2" borderId="11" xfId="0" applyFont="1" applyFill="1" applyBorder="1" applyAlignment="1">
      <alignment vertical="top" wrapText="1"/>
    </xf>
    <xf numFmtId="44" fontId="43" fillId="2" borderId="0" xfId="1" applyFont="1" applyFill="1" applyBorder="1" applyAlignment="1" applyProtection="1">
      <alignment horizontal="right" vertical="center"/>
    </xf>
    <xf numFmtId="0" fontId="44" fillId="2" borderId="11" xfId="0" applyFont="1" applyFill="1" applyBorder="1" applyAlignment="1">
      <alignment vertical="center" wrapText="1"/>
    </xf>
    <xf numFmtId="0" fontId="43" fillId="2" borderId="11" xfId="0" applyFont="1" applyFill="1" applyBorder="1" applyAlignment="1">
      <alignment horizontal="left" vertical="center"/>
    </xf>
    <xf numFmtId="0" fontId="42" fillId="2" borderId="10" xfId="0" applyFont="1" applyFill="1" applyBorder="1" applyAlignment="1">
      <alignment horizontal="right" vertical="top"/>
    </xf>
    <xf numFmtId="0" fontId="45" fillId="0" borderId="0" xfId="0" applyFont="1" applyAlignment="1">
      <alignment vertical="center" wrapText="1"/>
    </xf>
    <xf numFmtId="0" fontId="45" fillId="2" borderId="0" xfId="0" applyFont="1" applyFill="1" applyAlignment="1">
      <alignment horizontal="left" vertical="center" wrapText="1"/>
    </xf>
    <xf numFmtId="0" fontId="44" fillId="2" borderId="0" xfId="0" applyFont="1" applyFill="1" applyAlignment="1">
      <alignment horizontal="left" vertical="center" wrapText="1"/>
    </xf>
    <xf numFmtId="0" fontId="43" fillId="2" borderId="10" xfId="0" applyFont="1" applyFill="1" applyBorder="1" applyAlignment="1">
      <alignment horizontal="center" vertical="center"/>
    </xf>
    <xf numFmtId="0" fontId="46" fillId="2" borderId="0" xfId="0" applyFont="1" applyFill="1" applyAlignment="1">
      <alignment vertical="center"/>
    </xf>
    <xf numFmtId="0" fontId="42" fillId="2" borderId="0" xfId="0" applyFont="1" applyFill="1" applyAlignment="1">
      <alignment horizontal="right" vertical="center"/>
    </xf>
    <xf numFmtId="0" fontId="42" fillId="2" borderId="0" xfId="0" applyFont="1" applyFill="1" applyAlignment="1">
      <alignment vertical="center" wrapText="1"/>
    </xf>
    <xf numFmtId="0" fontId="47" fillId="2" borderId="10" xfId="0" applyFont="1" applyFill="1" applyBorder="1" applyAlignment="1">
      <alignment horizontal="right" vertical="center"/>
    </xf>
    <xf numFmtId="0" fontId="47" fillId="2" borderId="13" xfId="0" applyFont="1" applyFill="1" applyBorder="1" applyAlignment="1">
      <alignment vertical="center"/>
    </xf>
    <xf numFmtId="44" fontId="47" fillId="3" borderId="14" xfId="0" applyNumberFormat="1" applyFont="1" applyFill="1" applyBorder="1" applyAlignment="1">
      <alignment vertical="center"/>
    </xf>
    <xf numFmtId="0" fontId="48" fillId="2" borderId="11" xfId="0" applyFont="1" applyFill="1" applyBorder="1" applyAlignment="1">
      <alignment horizontal="left" vertical="center" wrapText="1"/>
    </xf>
    <xf numFmtId="0" fontId="47" fillId="2" borderId="15" xfId="0" applyFont="1" applyFill="1" applyBorder="1" applyAlignment="1">
      <alignment vertical="center"/>
    </xf>
    <xf numFmtId="44" fontId="47" fillId="3" borderId="16" xfId="0" applyNumberFormat="1" applyFont="1" applyFill="1" applyBorder="1" applyAlignment="1">
      <alignment vertical="center"/>
    </xf>
    <xf numFmtId="0" fontId="49" fillId="2" borderId="0" xfId="0" applyFont="1" applyFill="1" applyAlignment="1">
      <alignment horizontal="right" vertical="center"/>
    </xf>
    <xf numFmtId="44" fontId="49" fillId="3" borderId="0" xfId="0" applyNumberFormat="1" applyFont="1" applyFill="1" applyAlignment="1">
      <alignment vertical="center"/>
    </xf>
    <xf numFmtId="44" fontId="47" fillId="2" borderId="11" xfId="0" applyNumberFormat="1" applyFont="1" applyFill="1" applyBorder="1" applyAlignment="1">
      <alignment vertical="center"/>
    </xf>
    <xf numFmtId="44" fontId="43" fillId="0" borderId="0" xfId="0" applyNumberFormat="1" applyFont="1" applyAlignment="1">
      <alignment vertical="center"/>
    </xf>
    <xf numFmtId="44" fontId="49" fillId="4" borderId="0" xfId="0" applyNumberFormat="1" applyFont="1" applyFill="1" applyAlignment="1">
      <alignment vertical="center"/>
    </xf>
    <xf numFmtId="44" fontId="49" fillId="2" borderId="0" xfId="0" applyNumberFormat="1" applyFont="1" applyFill="1" applyAlignment="1">
      <alignment vertical="center"/>
    </xf>
    <xf numFmtId="0" fontId="47" fillId="2" borderId="0" xfId="0" applyFont="1" applyFill="1" applyAlignment="1">
      <alignment vertical="center"/>
    </xf>
    <xf numFmtId="0" fontId="50" fillId="2" borderId="10" xfId="0" applyFont="1" applyFill="1" applyBorder="1" applyAlignment="1">
      <alignment horizontal="left" vertical="center"/>
    </xf>
    <xf numFmtId="44" fontId="0" fillId="2" borderId="0" xfId="0" applyNumberFormat="1" applyFill="1" applyAlignment="1">
      <alignment vertical="center"/>
    </xf>
    <xf numFmtId="0" fontId="51" fillId="2" borderId="17" xfId="0" applyFont="1" applyFill="1" applyBorder="1" applyAlignment="1">
      <alignment horizontal="right" vertical="center"/>
    </xf>
    <xf numFmtId="0" fontId="51" fillId="2" borderId="18" xfId="0" applyFont="1" applyFill="1" applyBorder="1" applyAlignment="1">
      <alignment vertical="center" wrapText="1"/>
    </xf>
    <xf numFmtId="0" fontId="51" fillId="2" borderId="18" xfId="0" applyFont="1" applyFill="1" applyBorder="1" applyAlignment="1">
      <alignment horizontal="right" vertical="center" wrapText="1"/>
    </xf>
    <xf numFmtId="44" fontId="51" fillId="2" borderId="18" xfId="1" applyFont="1" applyFill="1" applyBorder="1" applyAlignment="1" applyProtection="1">
      <alignment vertical="center"/>
    </xf>
    <xf numFmtId="0" fontId="0" fillId="0" borderId="18" xfId="0" applyBorder="1" applyAlignment="1">
      <alignment vertical="center"/>
    </xf>
    <xf numFmtId="9" fontId="0" fillId="0" borderId="18" xfId="0" applyNumberFormat="1" applyBorder="1" applyAlignment="1">
      <alignment vertical="center"/>
    </xf>
    <xf numFmtId="0" fontId="51" fillId="2" borderId="19" xfId="0" applyFont="1" applyFill="1" applyBorder="1" applyAlignment="1">
      <alignment horizontal="right" vertical="center" wrapText="1"/>
    </xf>
    <xf numFmtId="0" fontId="51" fillId="0" borderId="20" xfId="0" applyFont="1" applyBorder="1" applyAlignment="1">
      <alignment horizontal="left" vertical="center"/>
    </xf>
    <xf numFmtId="165" fontId="33" fillId="0" borderId="18" xfId="1" applyNumberFormat="1" applyFont="1" applyBorder="1" applyAlignment="1" applyProtection="1">
      <alignment vertical="center"/>
    </xf>
    <xf numFmtId="0" fontId="51" fillId="0" borderId="21" xfId="0" applyFont="1" applyBorder="1" applyAlignment="1">
      <alignment horizontal="left" vertical="center"/>
    </xf>
    <xf numFmtId="165" fontId="33" fillId="0" borderId="0" xfId="1" applyNumberFormat="1" applyFont="1" applyFill="1" applyBorder="1" applyAlignment="1" applyProtection="1">
      <alignment vertical="center" wrapText="1"/>
    </xf>
    <xf numFmtId="0" fontId="0" fillId="2" borderId="0" xfId="0" applyFill="1" applyAlignment="1">
      <alignment vertical="center" wrapText="1"/>
    </xf>
    <xf numFmtId="0" fontId="52" fillId="2" borderId="22" xfId="0" applyFont="1" applyFill="1" applyBorder="1" applyAlignment="1">
      <alignment vertical="center"/>
    </xf>
    <xf numFmtId="0" fontId="52" fillId="2" borderId="11" xfId="0" applyFont="1" applyFill="1" applyBorder="1" applyAlignment="1">
      <alignment vertical="center"/>
    </xf>
    <xf numFmtId="0" fontId="0" fillId="2" borderId="18" xfId="0" applyFill="1" applyBorder="1" applyAlignment="1">
      <alignment horizontal="right" vertical="center" wrapText="1"/>
    </xf>
    <xf numFmtId="44" fontId="51" fillId="2" borderId="20" xfId="1" applyFont="1" applyFill="1" applyBorder="1" applyAlignment="1" applyProtection="1">
      <alignment vertical="center"/>
    </xf>
    <xf numFmtId="0" fontId="51" fillId="2" borderId="0" xfId="0" applyFont="1" applyFill="1" applyAlignment="1">
      <alignment vertical="center"/>
    </xf>
    <xf numFmtId="0" fontId="51" fillId="2" borderId="23" xfId="0" applyFont="1" applyFill="1" applyBorder="1" applyAlignment="1">
      <alignment horizontal="right" vertical="center"/>
    </xf>
    <xf numFmtId="0" fontId="51" fillId="2" borderId="7" xfId="0" applyFont="1" applyFill="1" applyBorder="1" applyAlignment="1">
      <alignment horizontal="right" vertical="center"/>
    </xf>
    <xf numFmtId="44" fontId="51" fillId="2" borderId="7" xfId="1" applyFont="1" applyFill="1" applyBorder="1" applyAlignment="1" applyProtection="1">
      <alignment vertical="center"/>
    </xf>
    <xf numFmtId="0" fontId="51" fillId="2" borderId="7" xfId="0" applyFont="1" applyFill="1" applyBorder="1" applyAlignment="1">
      <alignment vertical="center"/>
    </xf>
    <xf numFmtId="0" fontId="51" fillId="2" borderId="24" xfId="0" applyFont="1" applyFill="1" applyBorder="1" applyAlignment="1">
      <alignment horizontal="right" vertical="center"/>
    </xf>
    <xf numFmtId="0" fontId="51" fillId="2" borderId="2" xfId="0" applyFont="1" applyFill="1" applyBorder="1" applyAlignment="1">
      <alignment horizontal="right" vertical="center"/>
    </xf>
    <xf numFmtId="44" fontId="51" fillId="2" borderId="2" xfId="1" applyFont="1" applyFill="1" applyBorder="1" applyAlignment="1" applyProtection="1">
      <alignment horizontal="right" vertical="center"/>
    </xf>
    <xf numFmtId="0" fontId="0" fillId="0" borderId="22" xfId="0" applyBorder="1" applyAlignment="1">
      <alignment vertical="center"/>
    </xf>
    <xf numFmtId="0" fontId="0" fillId="2" borderId="10" xfId="0" applyFill="1" applyBorder="1" applyAlignment="1">
      <alignment vertical="center"/>
    </xf>
    <xf numFmtId="0" fontId="51" fillId="2" borderId="0" xfId="0" applyFont="1" applyFill="1" applyAlignment="1">
      <alignment horizontal="left" vertical="center"/>
    </xf>
    <xf numFmtId="9" fontId="35" fillId="2" borderId="0" xfId="3" applyFont="1" applyFill="1" applyBorder="1" applyAlignment="1" applyProtection="1">
      <alignment vertical="center"/>
    </xf>
    <xf numFmtId="0" fontId="0" fillId="2" borderId="11" xfId="0" applyFill="1" applyBorder="1" applyAlignment="1">
      <alignment vertical="center"/>
    </xf>
    <xf numFmtId="0" fontId="35" fillId="2" borderId="0" xfId="0" applyFont="1" applyFill="1" applyAlignment="1">
      <alignment vertical="center"/>
    </xf>
    <xf numFmtId="44" fontId="53" fillId="2" borderId="0" xfId="1" applyFont="1" applyFill="1" applyBorder="1" applyAlignment="1" applyProtection="1">
      <alignment vertical="center"/>
    </xf>
    <xf numFmtId="0" fontId="0" fillId="2" borderId="15" xfId="0" applyFill="1" applyBorder="1" applyAlignment="1">
      <alignment horizontal="right" vertical="center"/>
    </xf>
    <xf numFmtId="0" fontId="0" fillId="2" borderId="25" xfId="0" applyFill="1" applyBorder="1" applyAlignment="1">
      <alignment vertical="center"/>
    </xf>
    <xf numFmtId="0" fontId="0" fillId="2" borderId="16" xfId="0" applyFill="1" applyBorder="1" applyAlignment="1">
      <alignment vertical="center" wrapText="1"/>
    </xf>
    <xf numFmtId="0" fontId="47" fillId="0" borderId="0" xfId="0" applyFont="1" applyAlignment="1">
      <alignment horizontal="right" vertical="center"/>
    </xf>
    <xf numFmtId="0" fontId="47" fillId="0" borderId="0" xfId="0" applyFont="1" applyAlignment="1">
      <alignment vertical="center"/>
    </xf>
    <xf numFmtId="44" fontId="47" fillId="0" borderId="0" xfId="0" applyNumberFormat="1" applyFont="1" applyAlignment="1">
      <alignment vertical="center"/>
    </xf>
    <xf numFmtId="0" fontId="43" fillId="0" borderId="0" xfId="0" applyFont="1" applyAlignment="1">
      <alignment horizontal="right" vertical="center"/>
    </xf>
    <xf numFmtId="0" fontId="54" fillId="0" borderId="0" xfId="0" applyFont="1" applyAlignment="1">
      <alignment horizontal="right" vertical="center"/>
    </xf>
    <xf numFmtId="164" fontId="54" fillId="5" borderId="0" xfId="0" applyNumberFormat="1" applyFont="1" applyFill="1" applyAlignment="1">
      <alignment vertical="center"/>
    </xf>
    <xf numFmtId="0" fontId="37" fillId="0" borderId="0" xfId="0" applyFont="1" applyAlignment="1">
      <alignment horizontal="right"/>
    </xf>
    <xf numFmtId="0" fontId="37" fillId="0" borderId="0" xfId="0" applyFont="1" applyAlignment="1">
      <alignment wrapText="1"/>
    </xf>
    <xf numFmtId="0" fontId="39" fillId="0" borderId="0" xfId="0" applyFont="1" applyAlignment="1">
      <alignment horizontal="left" vertical="top"/>
    </xf>
    <xf numFmtId="0" fontId="37" fillId="2" borderId="23" xfId="0" applyFont="1" applyFill="1" applyBorder="1" applyAlignment="1">
      <alignment horizontal="right"/>
    </xf>
    <xf numFmtId="0" fontId="37" fillId="2" borderId="10" xfId="0" applyFont="1" applyFill="1" applyBorder="1" applyAlignment="1">
      <alignment horizontal="right"/>
    </xf>
    <xf numFmtId="0" fontId="55" fillId="2" borderId="0" xfId="0" applyFont="1" applyFill="1" applyAlignment="1">
      <alignment vertical="center" wrapText="1"/>
    </xf>
    <xf numFmtId="0" fontId="37" fillId="2" borderId="10" xfId="0" applyFont="1" applyFill="1" applyBorder="1" applyAlignment="1">
      <alignment horizontal="right" wrapText="1"/>
    </xf>
    <xf numFmtId="0" fontId="55" fillId="2" borderId="26" xfId="0" applyFont="1" applyFill="1" applyBorder="1" applyAlignment="1">
      <alignment vertical="center" wrapText="1"/>
    </xf>
    <xf numFmtId="0" fontId="55" fillId="2" borderId="27" xfId="0" applyFont="1" applyFill="1" applyBorder="1" applyAlignment="1">
      <alignment vertical="center" wrapText="1"/>
    </xf>
    <xf numFmtId="0" fontId="37" fillId="2" borderId="10" xfId="0" applyFont="1" applyFill="1" applyBorder="1" applyAlignment="1">
      <alignment vertical="center"/>
    </xf>
    <xf numFmtId="0" fontId="37" fillId="0" borderId="0" xfId="0" applyFont="1" applyAlignment="1">
      <alignment vertical="center"/>
    </xf>
    <xf numFmtId="0" fontId="37" fillId="0" borderId="18" xfId="0" applyFont="1" applyBorder="1" applyAlignment="1">
      <alignment horizontal="right" wrapText="1"/>
    </xf>
    <xf numFmtId="44" fontId="37" fillId="0" borderId="18" xfId="0" applyNumberFormat="1" applyFont="1" applyBorder="1"/>
    <xf numFmtId="0" fontId="37" fillId="2" borderId="10" xfId="0" quotePrefix="1" applyFont="1" applyFill="1" applyBorder="1" applyAlignment="1">
      <alignment vertical="center"/>
    </xf>
    <xf numFmtId="0" fontId="56" fillId="2" borderId="10" xfId="0" applyFont="1" applyFill="1" applyBorder="1" applyAlignment="1">
      <alignment vertical="top" wrapText="1"/>
    </xf>
    <xf numFmtId="44" fontId="37" fillId="0" borderId="0" xfId="0" applyNumberFormat="1" applyFont="1"/>
    <xf numFmtId="0" fontId="57" fillId="2" borderId="0" xfId="0" applyFont="1" applyFill="1" applyAlignment="1">
      <alignment horizontal="right" vertical="center"/>
    </xf>
    <xf numFmtId="0" fontId="58" fillId="2" borderId="17" xfId="0" applyFont="1" applyFill="1" applyBorder="1" applyAlignment="1">
      <alignment horizontal="left" vertical="center" wrapText="1"/>
    </xf>
    <xf numFmtId="0" fontId="59" fillId="2" borderId="3" xfId="0" applyFont="1" applyFill="1" applyBorder="1" applyAlignment="1">
      <alignment horizontal="left" vertical="center" wrapText="1"/>
    </xf>
    <xf numFmtId="0" fontId="59" fillId="0" borderId="0" xfId="0" applyFont="1" applyAlignment="1">
      <alignment horizontal="left" vertical="center"/>
    </xf>
    <xf numFmtId="0" fontId="58" fillId="2" borderId="28" xfId="0" applyFont="1" applyFill="1" applyBorder="1" applyAlignment="1">
      <alignment horizontal="left" vertical="center"/>
    </xf>
    <xf numFmtId="0" fontId="59" fillId="0" borderId="0" xfId="0" applyFont="1" applyAlignment="1">
      <alignment horizontal="left" vertical="center" wrapText="1"/>
    </xf>
    <xf numFmtId="6" fontId="59" fillId="0" borderId="0" xfId="0" applyNumberFormat="1" applyFont="1" applyAlignment="1">
      <alignment horizontal="left" vertical="center"/>
    </xf>
    <xf numFmtId="0" fontId="58" fillId="2" borderId="28" xfId="0" applyFont="1" applyFill="1" applyBorder="1" applyAlignment="1">
      <alignment horizontal="left" vertical="center" wrapText="1"/>
    </xf>
    <xf numFmtId="0" fontId="59" fillId="2" borderId="11" xfId="0" applyFont="1" applyFill="1" applyBorder="1" applyAlignment="1">
      <alignment horizontal="left" vertical="center" wrapText="1"/>
    </xf>
    <xf numFmtId="0" fontId="59" fillId="2" borderId="50" xfId="0" applyFont="1" applyFill="1" applyBorder="1" applyAlignment="1">
      <alignment horizontal="right" vertical="center" wrapText="1"/>
    </xf>
    <xf numFmtId="0" fontId="59" fillId="2" borderId="51" xfId="0" applyFont="1" applyFill="1" applyBorder="1" applyAlignment="1">
      <alignment horizontal="left" vertical="center" wrapText="1"/>
    </xf>
    <xf numFmtId="0" fontId="60" fillId="0" borderId="10" xfId="0" applyFont="1" applyBorder="1" applyAlignment="1">
      <alignment horizontal="left" vertical="center" wrapText="1"/>
    </xf>
    <xf numFmtId="0" fontId="59" fillId="2" borderId="28" xfId="0" applyFont="1" applyFill="1" applyBorder="1" applyAlignment="1">
      <alignment horizontal="right" vertical="center" wrapText="1"/>
    </xf>
    <xf numFmtId="0" fontId="58" fillId="2" borderId="52" xfId="0" applyFont="1" applyFill="1" applyBorder="1" applyAlignment="1">
      <alignment horizontal="left" vertical="center"/>
    </xf>
    <xf numFmtId="0" fontId="59" fillId="2" borderId="53" xfId="0" applyFont="1" applyFill="1" applyBorder="1" applyAlignment="1">
      <alignment horizontal="left" vertical="center" wrapText="1"/>
    </xf>
    <xf numFmtId="0" fontId="59" fillId="2" borderId="54" xfId="0" applyFont="1" applyFill="1" applyBorder="1" applyAlignment="1">
      <alignment vertical="center" wrapText="1"/>
    </xf>
    <xf numFmtId="0" fontId="17" fillId="2" borderId="54" xfId="0" applyFont="1" applyFill="1" applyBorder="1" applyAlignment="1">
      <alignment vertical="center" wrapText="1"/>
    </xf>
    <xf numFmtId="0" fontId="59" fillId="2" borderId="50" xfId="0" quotePrefix="1" applyFont="1" applyFill="1" applyBorder="1" applyAlignment="1">
      <alignment horizontal="right" vertical="center" wrapText="1"/>
    </xf>
    <xf numFmtId="0" fontId="59" fillId="2" borderId="54" xfId="0" applyFont="1" applyFill="1" applyBorder="1" applyAlignment="1">
      <alignment horizontal="left" vertical="center" wrapText="1"/>
    </xf>
    <xf numFmtId="0" fontId="59" fillId="2" borderId="55" xfId="0" applyFont="1" applyFill="1" applyBorder="1" applyAlignment="1">
      <alignment horizontal="left" vertical="center" wrapText="1"/>
    </xf>
    <xf numFmtId="0" fontId="59" fillId="2" borderId="56" xfId="0" quotePrefix="1" applyFont="1" applyFill="1" applyBorder="1" applyAlignment="1">
      <alignment horizontal="right" vertical="center" wrapText="1"/>
    </xf>
    <xf numFmtId="0" fontId="59" fillId="2" borderId="3" xfId="0" applyFont="1" applyFill="1" applyBorder="1" applyAlignment="1">
      <alignment vertical="center" wrapText="1"/>
    </xf>
    <xf numFmtId="0" fontId="59" fillId="0" borderId="0" xfId="0" applyFont="1" applyAlignment="1">
      <alignment vertical="center" wrapText="1"/>
    </xf>
    <xf numFmtId="0" fontId="59" fillId="0" borderId="0" xfId="0" applyFont="1" applyAlignment="1">
      <alignment vertical="center"/>
    </xf>
    <xf numFmtId="0" fontId="41" fillId="2" borderId="29" xfId="0" applyFont="1" applyFill="1" applyBorder="1" applyAlignment="1">
      <alignment horizontal="left" vertical="center"/>
    </xf>
    <xf numFmtId="0" fontId="61" fillId="2" borderId="6" xfId="0" applyFont="1" applyFill="1" applyBorder="1" applyAlignment="1">
      <alignment horizontal="left" vertical="center" wrapText="1"/>
    </xf>
    <xf numFmtId="0" fontId="37" fillId="2" borderId="17" xfId="0" applyFont="1" applyFill="1" applyBorder="1" applyAlignment="1">
      <alignment horizontal="right" vertical="center"/>
    </xf>
    <xf numFmtId="0" fontId="37" fillId="2" borderId="30" xfId="0" applyFont="1" applyFill="1" applyBorder="1" applyAlignment="1">
      <alignment horizontal="left" vertical="center"/>
    </xf>
    <xf numFmtId="0" fontId="19" fillId="0" borderId="0" xfId="0" applyFont="1" applyAlignment="1">
      <alignment vertical="center" wrapText="1"/>
    </xf>
    <xf numFmtId="44" fontId="42" fillId="2" borderId="0" xfId="1" applyFont="1" applyFill="1" applyBorder="1" applyAlignment="1" applyProtection="1">
      <alignment horizontal="right" vertical="center"/>
    </xf>
    <xf numFmtId="164" fontId="0" fillId="5" borderId="31" xfId="0" applyNumberFormat="1" applyFill="1" applyBorder="1" applyAlignment="1">
      <alignment horizontal="left" vertical="center" wrapText="1"/>
    </xf>
    <xf numFmtId="0" fontId="44" fillId="0" borderId="2" xfId="0" applyFont="1" applyBorder="1" applyAlignment="1" applyProtection="1">
      <alignment horizontal="left" vertical="center"/>
      <protection locked="0"/>
    </xf>
    <xf numFmtId="0" fontId="43" fillId="0" borderId="31" xfId="0" applyFont="1" applyBorder="1" applyAlignment="1" applyProtection="1">
      <alignment horizontal="left" vertical="center"/>
      <protection locked="0"/>
    </xf>
    <xf numFmtId="44" fontId="33" fillId="0" borderId="2" xfId="1" applyFont="1" applyFill="1" applyBorder="1" applyAlignment="1" applyProtection="1">
      <alignment horizontal="left" vertical="center"/>
      <protection locked="0"/>
    </xf>
    <xf numFmtId="44" fontId="62" fillId="0" borderId="18" xfId="1" applyFont="1" applyFill="1" applyBorder="1" applyAlignment="1" applyProtection="1">
      <alignment vertical="center"/>
    </xf>
    <xf numFmtId="44" fontId="51" fillId="0" borderId="18" xfId="1" applyFont="1" applyFill="1" applyBorder="1" applyAlignment="1" applyProtection="1">
      <alignment vertical="center"/>
      <protection locked="0"/>
    </xf>
    <xf numFmtId="44" fontId="43" fillId="0" borderId="2" xfId="1" applyFont="1" applyFill="1" applyBorder="1" applyAlignment="1" applyProtection="1">
      <alignment horizontal="right" vertical="center"/>
      <protection locked="0"/>
    </xf>
    <xf numFmtId="0" fontId="50" fillId="2" borderId="0" xfId="0" applyFont="1" applyFill="1" applyAlignment="1">
      <alignment vertical="center"/>
    </xf>
    <xf numFmtId="0" fontId="37" fillId="2" borderId="10" xfId="0" applyFont="1" applyFill="1" applyBorder="1" applyAlignment="1">
      <alignment horizontal="right" vertical="center"/>
    </xf>
    <xf numFmtId="0" fontId="63" fillId="6" borderId="24" xfId="0" applyFont="1" applyFill="1" applyBorder="1" applyAlignment="1">
      <alignment horizontal="center" vertical="center" wrapText="1"/>
    </xf>
    <xf numFmtId="0" fontId="37" fillId="6" borderId="31" xfId="0" applyFont="1" applyFill="1" applyBorder="1" applyAlignment="1">
      <alignment horizontal="center" vertical="center" wrapText="1"/>
    </xf>
    <xf numFmtId="0" fontId="64" fillId="2" borderId="0" xfId="0" applyFont="1" applyFill="1" applyAlignment="1">
      <alignment horizontal="left" vertical="center"/>
    </xf>
    <xf numFmtId="0" fontId="4" fillId="2" borderId="3" xfId="0" applyFont="1" applyFill="1" applyBorder="1" applyAlignment="1">
      <alignment horizontal="left" vertical="center" wrapText="1"/>
    </xf>
    <xf numFmtId="0" fontId="21" fillId="2" borderId="11" xfId="0" applyFont="1" applyFill="1" applyBorder="1" applyAlignment="1">
      <alignment vertical="center" wrapText="1"/>
    </xf>
    <xf numFmtId="0" fontId="37" fillId="0" borderId="0" xfId="0" applyFont="1" applyAlignment="1">
      <alignment horizontal="left" vertical="center"/>
    </xf>
    <xf numFmtId="0" fontId="55" fillId="7" borderId="27" xfId="0" applyFont="1" applyFill="1" applyBorder="1" applyAlignment="1" applyProtection="1">
      <alignment vertical="center" wrapText="1"/>
      <protection locked="0"/>
    </xf>
    <xf numFmtId="0" fontId="55" fillId="7" borderId="27" xfId="0" applyFont="1" applyFill="1" applyBorder="1" applyAlignment="1" applyProtection="1">
      <alignment horizontal="left" vertical="center" wrapText="1"/>
      <protection locked="0"/>
    </xf>
    <xf numFmtId="0" fontId="65" fillId="7" borderId="26" xfId="0" applyFont="1" applyFill="1" applyBorder="1" applyAlignment="1" applyProtection="1">
      <alignment horizontal="left" vertical="center"/>
      <protection locked="0"/>
    </xf>
    <xf numFmtId="0" fontId="37" fillId="0" borderId="18" xfId="0" applyFont="1" applyBorder="1" applyAlignment="1">
      <alignment horizontal="right" vertical="center" wrapText="1"/>
    </xf>
    <xf numFmtId="44" fontId="37" fillId="0" borderId="18" xfId="0" applyNumberFormat="1" applyFont="1" applyBorder="1" applyAlignment="1">
      <alignment horizontal="center" vertical="center"/>
    </xf>
    <xf numFmtId="0" fontId="35" fillId="2" borderId="0" xfId="0" applyFont="1" applyFill="1"/>
    <xf numFmtId="0" fontId="37" fillId="2" borderId="11" xfId="0" applyFont="1" applyFill="1" applyBorder="1"/>
    <xf numFmtId="0" fontId="54" fillId="2" borderId="0" xfId="0" applyFont="1" applyFill="1" applyAlignment="1">
      <alignment vertical="center" wrapText="1"/>
    </xf>
    <xf numFmtId="42" fontId="54" fillId="2" borderId="0" xfId="0" applyNumberFormat="1" applyFont="1" applyFill="1" applyAlignment="1">
      <alignment vertical="center" wrapText="1"/>
    </xf>
    <xf numFmtId="165" fontId="57" fillId="2" borderId="0" xfId="1" applyNumberFormat="1" applyFont="1" applyFill="1" applyBorder="1" applyAlignment="1" applyProtection="1">
      <alignment vertical="center"/>
    </xf>
    <xf numFmtId="0" fontId="56" fillId="0" borderId="0" xfId="0" applyFont="1" applyAlignment="1">
      <alignment vertical="top" wrapText="1"/>
    </xf>
    <xf numFmtId="42" fontId="54" fillId="0" borderId="0" xfId="0" applyNumberFormat="1" applyFont="1" applyAlignment="1">
      <alignment horizontal="center" vertical="center" wrapText="1"/>
    </xf>
    <xf numFmtId="42" fontId="57" fillId="0" borderId="0" xfId="0" applyNumberFormat="1" applyFont="1" applyAlignment="1">
      <alignment horizontal="center"/>
    </xf>
    <xf numFmtId="165" fontId="57" fillId="0" borderId="0" xfId="1" applyNumberFormat="1" applyFont="1" applyFill="1" applyBorder="1" applyAlignment="1" applyProtection="1">
      <alignment horizontal="center" vertical="center"/>
    </xf>
    <xf numFmtId="165" fontId="66" fillId="0" borderId="0" xfId="1" applyNumberFormat="1" applyFont="1" applyFill="1" applyBorder="1" applyAlignment="1" applyProtection="1">
      <alignment horizontal="center" vertical="center"/>
    </xf>
    <xf numFmtId="14" fontId="67" fillId="0" borderId="0" xfId="0" applyNumberFormat="1" applyFont="1" applyAlignment="1">
      <alignment horizontal="left" wrapText="1"/>
    </xf>
    <xf numFmtId="0" fontId="67" fillId="0" borderId="0" xfId="0" applyFont="1" applyAlignment="1">
      <alignment wrapText="1"/>
    </xf>
    <xf numFmtId="42" fontId="55" fillId="0" borderId="0" xfId="0" applyNumberFormat="1" applyFont="1" applyAlignment="1">
      <alignment horizontal="center" vertical="center" wrapText="1"/>
    </xf>
    <xf numFmtId="44" fontId="55" fillId="0" borderId="0" xfId="1" applyFont="1" applyFill="1" applyBorder="1" applyAlignment="1" applyProtection="1">
      <alignment horizontal="center" vertical="center" wrapText="1"/>
    </xf>
    <xf numFmtId="165" fontId="65" fillId="0" borderId="0" xfId="1" applyNumberFormat="1" applyFont="1" applyFill="1" applyBorder="1" applyAlignment="1" applyProtection="1">
      <alignment horizontal="center" vertical="center" wrapText="1"/>
    </xf>
    <xf numFmtId="0" fontId="55" fillId="2" borderId="32" xfId="0" applyFont="1" applyFill="1" applyBorder="1" applyAlignment="1">
      <alignment vertical="center" wrapText="1"/>
    </xf>
    <xf numFmtId="0" fontId="67" fillId="7" borderId="24" xfId="0" applyFont="1" applyFill="1" applyBorder="1"/>
    <xf numFmtId="0" fontId="67" fillId="7" borderId="10" xfId="0" applyFont="1" applyFill="1" applyBorder="1" applyAlignment="1">
      <alignment horizontal="left"/>
    </xf>
    <xf numFmtId="0" fontId="65" fillId="2" borderId="32" xfId="0" applyFont="1" applyFill="1" applyBorder="1" applyAlignment="1">
      <alignment horizontal="left" vertical="center"/>
    </xf>
    <xf numFmtId="0" fontId="65" fillId="2" borderId="32" xfId="0" applyFont="1" applyFill="1" applyBorder="1" applyAlignment="1">
      <alignment vertical="center" wrapText="1"/>
    </xf>
    <xf numFmtId="0" fontId="65" fillId="2" borderId="32" xfId="0" applyFont="1" applyFill="1" applyBorder="1" applyAlignment="1">
      <alignment vertical="center"/>
    </xf>
    <xf numFmtId="0" fontId="65" fillId="7" borderId="32" xfId="0" applyFont="1" applyFill="1" applyBorder="1" applyAlignment="1" applyProtection="1">
      <alignment vertical="center"/>
      <protection locked="0"/>
    </xf>
    <xf numFmtId="0" fontId="54" fillId="2" borderId="0" xfId="0" applyFont="1" applyFill="1" applyAlignment="1">
      <alignment horizontal="right" vertical="center" wrapText="1"/>
    </xf>
    <xf numFmtId="0" fontId="65" fillId="2" borderId="26" xfId="0" applyFont="1" applyFill="1" applyBorder="1" applyAlignment="1">
      <alignment horizontal="left" vertical="center" wrapText="1"/>
    </xf>
    <xf numFmtId="0" fontId="65" fillId="2" borderId="27" xfId="0" applyFont="1" applyFill="1" applyBorder="1" applyAlignment="1">
      <alignment horizontal="left" vertical="center" wrapText="1"/>
    </xf>
    <xf numFmtId="0" fontId="54" fillId="2" borderId="32" xfId="0" applyFont="1" applyFill="1" applyBorder="1" applyAlignment="1">
      <alignment horizontal="left" vertical="center" wrapText="1"/>
    </xf>
    <xf numFmtId="0" fontId="55" fillId="2" borderId="27" xfId="0" applyFont="1" applyFill="1" applyBorder="1" applyAlignment="1">
      <alignment horizontal="left" vertical="center" wrapText="1"/>
    </xf>
    <xf numFmtId="0" fontId="55" fillId="2" borderId="26" xfId="0" applyFont="1" applyFill="1" applyBorder="1" applyAlignment="1">
      <alignment horizontal="left" vertical="center" wrapText="1"/>
    </xf>
    <xf numFmtId="0" fontId="0" fillId="2" borderId="11" xfId="0" applyFill="1" applyBorder="1"/>
    <xf numFmtId="0" fontId="68" fillId="0" borderId="0" xfId="0" applyFont="1" applyAlignment="1">
      <alignment vertical="center"/>
    </xf>
    <xf numFmtId="0" fontId="69" fillId="0" borderId="0" xfId="0" applyFont="1" applyAlignment="1">
      <alignment vertical="top"/>
    </xf>
    <xf numFmtId="165" fontId="70" fillId="0" borderId="0" xfId="1" applyNumberFormat="1" applyFont="1" applyFill="1" applyBorder="1" applyAlignment="1" applyProtection="1">
      <alignment vertical="top"/>
    </xf>
    <xf numFmtId="0" fontId="68" fillId="0" borderId="0" xfId="0" applyFont="1"/>
    <xf numFmtId="0" fontId="68" fillId="0" borderId="0" xfId="0" applyFont="1" applyAlignment="1">
      <alignment wrapText="1"/>
    </xf>
    <xf numFmtId="44" fontId="68" fillId="0" borderId="0" xfId="0" applyNumberFormat="1" applyFont="1" applyAlignment="1">
      <alignment horizontal="center" vertical="top" wrapText="1"/>
    </xf>
    <xf numFmtId="0" fontId="68" fillId="0" borderId="0" xfId="0" applyFont="1" applyAlignment="1">
      <alignment horizontal="right"/>
    </xf>
    <xf numFmtId="0" fontId="36" fillId="0" borderId="0" xfId="0" applyFont="1"/>
    <xf numFmtId="1" fontId="67" fillId="0" borderId="30" xfId="0" applyNumberFormat="1" applyFont="1" applyBorder="1" applyAlignment="1" applyProtection="1">
      <alignment horizontal="left" wrapText="1"/>
      <protection locked="0"/>
    </xf>
    <xf numFmtId="0" fontId="57" fillId="5" borderId="0" xfId="0" applyFont="1" applyFill="1" applyAlignment="1">
      <alignment horizontal="right" vertical="center"/>
    </xf>
    <xf numFmtId="42" fontId="71" fillId="2" borderId="11" xfId="0" applyNumberFormat="1" applyFont="1" applyFill="1" applyBorder="1" applyAlignment="1">
      <alignment horizontal="center" vertical="center" wrapText="1"/>
    </xf>
    <xf numFmtId="0" fontId="72" fillId="0" borderId="0" xfId="0" applyFont="1"/>
    <xf numFmtId="44" fontId="55" fillId="8" borderId="31" xfId="0" applyNumberFormat="1" applyFont="1" applyFill="1" applyBorder="1" applyAlignment="1">
      <alignment vertical="center"/>
    </xf>
    <xf numFmtId="44" fontId="55" fillId="8" borderId="16" xfId="0" applyNumberFormat="1" applyFont="1" applyFill="1" applyBorder="1" applyAlignment="1">
      <alignment vertical="center"/>
    </xf>
    <xf numFmtId="0" fontId="0" fillId="2" borderId="10" xfId="0" applyFill="1" applyBorder="1"/>
    <xf numFmtId="0" fontId="0" fillId="2" borderId="0" xfId="0" applyFill="1"/>
    <xf numFmtId="165" fontId="66" fillId="2" borderId="0" xfId="1" applyNumberFormat="1" applyFont="1" applyFill="1" applyBorder="1" applyAlignment="1" applyProtection="1">
      <alignment horizontal="center" vertical="center"/>
    </xf>
    <xf numFmtId="165" fontId="66" fillId="2" borderId="11" xfId="1" applyNumberFormat="1" applyFont="1" applyFill="1" applyBorder="1" applyAlignment="1" applyProtection="1">
      <alignment horizontal="center" vertical="center"/>
    </xf>
    <xf numFmtId="0" fontId="73" fillId="0" borderId="0" xfId="0" applyFont="1" applyAlignment="1">
      <alignment vertical="center" wrapText="1"/>
    </xf>
    <xf numFmtId="0" fontId="37" fillId="2" borderId="18" xfId="0" applyFont="1" applyFill="1" applyBorder="1" applyAlignment="1">
      <alignment vertical="center"/>
    </xf>
    <xf numFmtId="0" fontId="39" fillId="2" borderId="10" xfId="0" applyFont="1" applyFill="1" applyBorder="1" applyAlignment="1">
      <alignment vertical="center"/>
    </xf>
    <xf numFmtId="0" fontId="39" fillId="2" borderId="10" xfId="0" applyFont="1" applyFill="1" applyBorder="1" applyAlignment="1">
      <alignment vertical="top" wrapText="1"/>
    </xf>
    <xf numFmtId="0" fontId="37" fillId="0" borderId="0" xfId="0" applyFont="1" applyAlignment="1">
      <alignment horizontal="left" wrapText="1"/>
    </xf>
    <xf numFmtId="42" fontId="54" fillId="2" borderId="0" xfId="0" applyNumberFormat="1" applyFont="1" applyFill="1" applyAlignment="1">
      <alignment horizontal="right" vertical="center" wrapText="1"/>
    </xf>
    <xf numFmtId="42" fontId="37" fillId="2" borderId="11" xfId="0" applyNumberFormat="1" applyFont="1" applyFill="1" applyBorder="1"/>
    <xf numFmtId="0" fontId="74" fillId="0" borderId="0" xfId="0" applyFont="1" applyAlignment="1">
      <alignment vertical="top" wrapText="1"/>
    </xf>
    <xf numFmtId="0" fontId="57" fillId="0" borderId="0" xfId="0" applyFont="1" applyAlignment="1">
      <alignment vertical="top" wrapText="1"/>
    </xf>
    <xf numFmtId="0" fontId="75" fillId="0" borderId="0" xfId="0" applyFont="1" applyAlignment="1">
      <alignment horizontal="right" wrapText="1"/>
    </xf>
    <xf numFmtId="166" fontId="53" fillId="5" borderId="2" xfId="1" applyNumberFormat="1" applyFont="1" applyFill="1" applyBorder="1" applyAlignment="1" applyProtection="1">
      <alignment horizontal="left" vertical="center"/>
    </xf>
    <xf numFmtId="0" fontId="39" fillId="2" borderId="0" xfId="0" quotePrefix="1" applyFont="1" applyFill="1" applyAlignment="1">
      <alignment wrapText="1"/>
    </xf>
    <xf numFmtId="0" fontId="76" fillId="2" borderId="0" xfId="0" applyFont="1" applyFill="1" applyAlignment="1">
      <alignment vertical="top"/>
    </xf>
    <xf numFmtId="0" fontId="55" fillId="7" borderId="32" xfId="0" quotePrefix="1" applyFont="1" applyFill="1" applyBorder="1" applyAlignment="1" applyProtection="1">
      <alignment horizontal="left" vertical="center" wrapText="1"/>
      <protection locked="0"/>
    </xf>
    <xf numFmtId="0" fontId="34" fillId="0" borderId="0" xfId="2" applyBorder="1" applyProtection="1"/>
    <xf numFmtId="0" fontId="68" fillId="0" borderId="0" xfId="0" applyFont="1" applyAlignment="1">
      <alignment vertical="center" wrapText="1"/>
    </xf>
    <xf numFmtId="0" fontId="39" fillId="0" borderId="0" xfId="0" applyFont="1"/>
    <xf numFmtId="0" fontId="34" fillId="0" borderId="0" xfId="2" applyFill="1" applyBorder="1" applyAlignment="1">
      <alignment vertical="center"/>
    </xf>
    <xf numFmtId="0" fontId="65" fillId="0" borderId="0" xfId="0" applyFont="1" applyAlignment="1">
      <alignment horizontal="right" vertical="top" wrapText="1"/>
    </xf>
    <xf numFmtId="0" fontId="77" fillId="0" borderId="0" xfId="0" applyFont="1"/>
    <xf numFmtId="0" fontId="67" fillId="0" borderId="4" xfId="0" applyFont="1" applyBorder="1"/>
    <xf numFmtId="0" fontId="57" fillId="0" borderId="0" xfId="0" applyFont="1" applyAlignment="1">
      <alignment wrapText="1"/>
    </xf>
    <xf numFmtId="0" fontId="37" fillId="0" borderId="0" xfId="0" applyFont="1" applyAlignment="1">
      <alignment horizontal="right" wrapText="1"/>
    </xf>
    <xf numFmtId="44" fontId="55" fillId="0" borderId="0" xfId="0" applyNumberFormat="1" applyFont="1"/>
    <xf numFmtId="42" fontId="57" fillId="2" borderId="0" xfId="0" applyNumberFormat="1" applyFont="1" applyFill="1"/>
    <xf numFmtId="0" fontId="43" fillId="0" borderId="0" xfId="0" applyFont="1"/>
    <xf numFmtId="44" fontId="78" fillId="9" borderId="0" xfId="0" applyNumberFormat="1" applyFont="1" applyFill="1"/>
    <xf numFmtId="165" fontId="0" fillId="0" borderId="0" xfId="0" applyNumberFormat="1"/>
    <xf numFmtId="0" fontId="35" fillId="2" borderId="0" xfId="0" applyFont="1" applyFill="1" applyAlignment="1">
      <alignment horizontal="left" vertical="center"/>
    </xf>
    <xf numFmtId="0" fontId="37" fillId="0" borderId="0" xfId="0" applyFont="1" applyAlignment="1">
      <alignment vertical="center" wrapText="1"/>
    </xf>
    <xf numFmtId="0" fontId="37" fillId="0" borderId="33" xfId="0" applyFont="1" applyBorder="1" applyAlignment="1">
      <alignment horizontal="right" wrapText="1"/>
    </xf>
    <xf numFmtId="0" fontId="57" fillId="5" borderId="8" xfId="0" applyFont="1" applyFill="1" applyBorder="1" applyAlignment="1">
      <alignment wrapText="1"/>
    </xf>
    <xf numFmtId="0" fontId="37" fillId="5" borderId="17" xfId="0" applyFont="1" applyFill="1" applyBorder="1" applyAlignment="1">
      <alignment vertical="center" wrapText="1"/>
    </xf>
    <xf numFmtId="0" fontId="37" fillId="5" borderId="29" xfId="0" applyFont="1" applyFill="1" applyBorder="1" applyAlignment="1">
      <alignment horizontal="left" vertical="center" wrapText="1"/>
    </xf>
    <xf numFmtId="0" fontId="37" fillId="5" borderId="29" xfId="0" applyFont="1" applyFill="1" applyBorder="1" applyAlignment="1">
      <alignment wrapText="1"/>
    </xf>
    <xf numFmtId="0" fontId="57" fillId="5" borderId="8" xfId="0" applyFont="1" applyFill="1" applyBorder="1" applyAlignment="1">
      <alignment vertical="center" wrapText="1"/>
    </xf>
    <xf numFmtId="0" fontId="37" fillId="5" borderId="17" xfId="0" applyFont="1" applyFill="1" applyBorder="1" applyAlignment="1">
      <alignment horizontal="left" vertical="center" wrapText="1"/>
    </xf>
    <xf numFmtId="0" fontId="37" fillId="5" borderId="29" xfId="0" applyFont="1" applyFill="1" applyBorder="1" applyAlignment="1">
      <alignment vertical="center" wrapText="1"/>
    </xf>
    <xf numFmtId="0" fontId="57" fillId="5" borderId="34" xfId="0" applyFont="1" applyFill="1" applyBorder="1" applyAlignment="1">
      <alignment horizontal="right" vertical="center"/>
    </xf>
    <xf numFmtId="0" fontId="57" fillId="5" borderId="1" xfId="0" applyFont="1" applyFill="1" applyBorder="1" applyAlignment="1">
      <alignment horizontal="right" vertical="center" wrapText="1"/>
    </xf>
    <xf numFmtId="0" fontId="79" fillId="0" borderId="0" xfId="0" applyFont="1" applyAlignment="1">
      <alignment wrapText="1"/>
    </xf>
    <xf numFmtId="0" fontId="57" fillId="5" borderId="35" xfId="0" applyFont="1" applyFill="1" applyBorder="1" applyAlignment="1">
      <alignment horizontal="right" wrapText="1"/>
    </xf>
    <xf numFmtId="0" fontId="57" fillId="5" borderId="34" xfId="0" applyFont="1" applyFill="1" applyBorder="1" applyAlignment="1">
      <alignment horizontal="right" wrapText="1"/>
    </xf>
    <xf numFmtId="165" fontId="37" fillId="5" borderId="18" xfId="0" applyNumberFormat="1" applyFont="1" applyFill="1" applyBorder="1" applyAlignment="1">
      <alignment vertical="center"/>
    </xf>
    <xf numFmtId="165" fontId="37" fillId="5" borderId="3" xfId="0" applyNumberFormat="1" applyFont="1" applyFill="1" applyBorder="1" applyAlignment="1">
      <alignment vertical="center"/>
    </xf>
    <xf numFmtId="165" fontId="37" fillId="5" borderId="36" xfId="0" applyNumberFormat="1" applyFont="1" applyFill="1" applyBorder="1" applyAlignment="1">
      <alignment vertical="center"/>
    </xf>
    <xf numFmtId="165" fontId="37" fillId="5" borderId="6" xfId="0" applyNumberFormat="1" applyFont="1" applyFill="1" applyBorder="1" applyAlignment="1">
      <alignment vertical="center"/>
    </xf>
    <xf numFmtId="165" fontId="37" fillId="0" borderId="33" xfId="0" applyNumberFormat="1" applyFont="1" applyBorder="1" applyAlignment="1">
      <alignment vertical="center"/>
    </xf>
    <xf numFmtId="165" fontId="37" fillId="0" borderId="0" xfId="0" applyNumberFormat="1" applyFont="1"/>
    <xf numFmtId="165" fontId="57" fillId="5" borderId="34" xfId="0" applyNumberFormat="1" applyFont="1" applyFill="1" applyBorder="1" applyAlignment="1">
      <alignment horizontal="right" vertical="center"/>
    </xf>
    <xf numFmtId="165" fontId="57" fillId="5" borderId="1" xfId="0" applyNumberFormat="1" applyFont="1" applyFill="1" applyBorder="1" applyAlignment="1">
      <alignment horizontal="right" vertical="center" wrapText="1"/>
    </xf>
    <xf numFmtId="165" fontId="37" fillId="5" borderId="4" xfId="0" applyNumberFormat="1" applyFont="1" applyFill="1" applyBorder="1"/>
    <xf numFmtId="165" fontId="37" fillId="5" borderId="30" xfId="0" applyNumberFormat="1" applyFont="1" applyFill="1" applyBorder="1" applyAlignment="1">
      <alignment vertical="center"/>
    </xf>
    <xf numFmtId="165" fontId="37" fillId="5" borderId="37" xfId="0" applyNumberFormat="1" applyFont="1" applyFill="1" applyBorder="1"/>
    <xf numFmtId="165" fontId="37" fillId="5" borderId="38" xfId="0" applyNumberFormat="1" applyFont="1" applyFill="1" applyBorder="1" applyAlignment="1">
      <alignment vertical="center"/>
    </xf>
    <xf numFmtId="0" fontId="54" fillId="8" borderId="8" xfId="0" applyFont="1" applyFill="1" applyBorder="1" applyAlignment="1">
      <alignment vertical="center" wrapText="1"/>
    </xf>
    <xf numFmtId="0" fontId="55" fillId="8" borderId="15" xfId="0" applyFont="1" applyFill="1" applyBorder="1" applyAlignment="1">
      <alignment vertical="center" wrapText="1"/>
    </xf>
    <xf numFmtId="42" fontId="37" fillId="5" borderId="3" xfId="0" applyNumberFormat="1" applyFont="1" applyFill="1" applyBorder="1"/>
    <xf numFmtId="44" fontId="55" fillId="8" borderId="39" xfId="0" applyNumberFormat="1" applyFont="1" applyFill="1" applyBorder="1" applyAlignment="1">
      <alignment vertical="center"/>
    </xf>
    <xf numFmtId="42" fontId="37" fillId="5" borderId="40" xfId="0" applyNumberFormat="1" applyFont="1" applyFill="1" applyBorder="1"/>
    <xf numFmtId="44" fontId="55" fillId="8" borderId="27" xfId="0" applyNumberFormat="1" applyFont="1" applyFill="1" applyBorder="1" applyAlignment="1">
      <alignment vertical="center"/>
    </xf>
    <xf numFmtId="0" fontId="54" fillId="8" borderId="41" xfId="0" applyFont="1" applyFill="1" applyBorder="1" applyAlignment="1">
      <alignment horizontal="right" vertical="center" wrapText="1"/>
    </xf>
    <xf numFmtId="0" fontId="54" fillId="8" borderId="57" xfId="0" applyFont="1" applyFill="1" applyBorder="1" applyAlignment="1">
      <alignment horizontal="right" vertical="center" wrapText="1"/>
    </xf>
    <xf numFmtId="0" fontId="37" fillId="5" borderId="40" xfId="0" applyFont="1" applyFill="1" applyBorder="1" applyAlignment="1">
      <alignment vertical="center" wrapText="1"/>
    </xf>
    <xf numFmtId="0" fontId="66" fillId="2" borderId="10" xfId="0" applyFont="1" applyFill="1" applyBorder="1" applyAlignment="1">
      <alignment vertical="center" wrapText="1"/>
    </xf>
    <xf numFmtId="0" fontId="0" fillId="0" borderId="33" xfId="0" applyBorder="1"/>
    <xf numFmtId="0" fontId="54" fillId="5" borderId="33" xfId="0" applyFont="1" applyFill="1" applyBorder="1" applyAlignment="1">
      <alignment horizontal="right" vertical="center" wrapText="1"/>
    </xf>
    <xf numFmtId="0" fontId="66" fillId="10" borderId="15" xfId="0" applyFont="1" applyFill="1" applyBorder="1" applyAlignment="1">
      <alignment horizontal="right"/>
    </xf>
    <xf numFmtId="0" fontId="46" fillId="10" borderId="25" xfId="0" applyFont="1" applyFill="1" applyBorder="1"/>
    <xf numFmtId="0" fontId="80" fillId="0" borderId="0" xfId="0" applyFont="1"/>
    <xf numFmtId="0" fontId="81" fillId="11" borderId="26" xfId="0" applyFont="1" applyFill="1" applyBorder="1" applyAlignment="1">
      <alignment horizontal="left" vertical="top" wrapText="1" indent="1"/>
    </xf>
    <xf numFmtId="0" fontId="82" fillId="12" borderId="26" xfId="0" applyFont="1" applyFill="1" applyBorder="1" applyAlignment="1">
      <alignment horizontal="left" vertical="top" wrapText="1" indent="1"/>
    </xf>
    <xf numFmtId="0" fontId="81" fillId="13" borderId="26" xfId="0" applyFont="1" applyFill="1" applyBorder="1" applyAlignment="1">
      <alignment horizontal="left" vertical="top" wrapText="1" indent="1"/>
    </xf>
    <xf numFmtId="0" fontId="67" fillId="7" borderId="42" xfId="0" applyFont="1" applyFill="1" applyBorder="1" applyAlignment="1" applyProtection="1">
      <alignment horizontal="left" wrapText="1"/>
      <protection locked="0"/>
    </xf>
    <xf numFmtId="0" fontId="67" fillId="7" borderId="43" xfId="0" applyFont="1" applyFill="1" applyBorder="1" applyAlignment="1" applyProtection="1">
      <alignment horizontal="left" wrapText="1"/>
      <protection locked="0"/>
    </xf>
    <xf numFmtId="0" fontId="35" fillId="0" borderId="0" xfId="0" applyFont="1"/>
    <xf numFmtId="42" fontId="65" fillId="7" borderId="32" xfId="1" applyNumberFormat="1" applyFont="1" applyFill="1" applyBorder="1" applyAlignment="1" applyProtection="1">
      <alignment horizontal="center" vertical="center" wrapText="1"/>
      <protection locked="0"/>
    </xf>
    <xf numFmtId="42" fontId="65" fillId="7" borderId="44" xfId="1" applyNumberFormat="1" applyFont="1" applyFill="1" applyBorder="1" applyAlignment="1" applyProtection="1">
      <alignment horizontal="center" vertical="center" wrapText="1"/>
      <protection locked="0"/>
    </xf>
    <xf numFmtId="42" fontId="57" fillId="5" borderId="0" xfId="1" applyNumberFormat="1" applyFont="1" applyFill="1" applyBorder="1" applyAlignment="1" applyProtection="1">
      <alignment horizontal="center" vertical="center"/>
    </xf>
    <xf numFmtId="42" fontId="57" fillId="5" borderId="11" xfId="1" applyNumberFormat="1" applyFont="1" applyFill="1" applyBorder="1" applyAlignment="1" applyProtection="1">
      <alignment horizontal="center" vertical="center"/>
    </xf>
    <xf numFmtId="165" fontId="66" fillId="5" borderId="0" xfId="1" applyNumberFormat="1" applyFont="1" applyFill="1" applyBorder="1" applyAlignment="1" applyProtection="1">
      <alignment horizontal="center" vertical="center"/>
    </xf>
    <xf numFmtId="165" fontId="66" fillId="5" borderId="11" xfId="1" applyNumberFormat="1" applyFont="1" applyFill="1" applyBorder="1" applyAlignment="1" applyProtection="1">
      <alignment horizontal="center" vertical="center"/>
    </xf>
    <xf numFmtId="0" fontId="63" fillId="6" borderId="8" xfId="0" applyFont="1" applyFill="1" applyBorder="1" applyAlignment="1">
      <alignment horizontal="center" vertical="center" wrapText="1"/>
    </xf>
    <xf numFmtId="0" fontId="63" fillId="6" borderId="1" xfId="0" applyFont="1" applyFill="1" applyBorder="1" applyAlignment="1">
      <alignment horizontal="center" vertical="center" wrapText="1"/>
    </xf>
    <xf numFmtId="0" fontId="56" fillId="2" borderId="23" xfId="0" applyFont="1" applyFill="1" applyBorder="1" applyAlignment="1">
      <alignment horizontal="center" vertical="center" wrapText="1"/>
    </xf>
    <xf numFmtId="0" fontId="56" fillId="2" borderId="12" xfId="0" applyFont="1" applyFill="1" applyBorder="1" applyAlignment="1">
      <alignment horizontal="center" vertical="center" wrapText="1"/>
    </xf>
    <xf numFmtId="0" fontId="56" fillId="2" borderId="15" xfId="0" applyFont="1" applyFill="1" applyBorder="1" applyAlignment="1">
      <alignment horizontal="center" vertical="center" wrapText="1"/>
    </xf>
    <xf numFmtId="0" fontId="56" fillId="2" borderId="16" xfId="0" applyFont="1" applyFill="1" applyBorder="1" applyAlignment="1">
      <alignment horizontal="center" vertical="center" wrapText="1"/>
    </xf>
    <xf numFmtId="0" fontId="71" fillId="14" borderId="58" xfId="0" applyFont="1" applyFill="1" applyBorder="1" applyAlignment="1">
      <alignment horizontal="left" vertical="center" wrapText="1"/>
    </xf>
    <xf numFmtId="0" fontId="71" fillId="14" borderId="59" xfId="0" applyFont="1" applyFill="1" applyBorder="1" applyAlignment="1">
      <alignment horizontal="left" vertical="center" wrapText="1"/>
    </xf>
    <xf numFmtId="0" fontId="7" fillId="2" borderId="10" xfId="0" applyFont="1" applyFill="1" applyBorder="1" applyAlignment="1">
      <alignment horizontal="left" vertical="top" wrapText="1" indent="1"/>
    </xf>
    <xf numFmtId="0" fontId="7" fillId="2" borderId="0" xfId="0" applyFont="1" applyFill="1" applyAlignment="1">
      <alignment horizontal="left" vertical="top" wrapText="1" indent="1"/>
    </xf>
    <xf numFmtId="0" fontId="7" fillId="2" borderId="11" xfId="0" applyFont="1" applyFill="1" applyBorder="1" applyAlignment="1">
      <alignment horizontal="left" vertical="top" wrapText="1" indent="1"/>
    </xf>
    <xf numFmtId="0" fontId="82" fillId="2" borderId="15" xfId="0" applyFont="1" applyFill="1" applyBorder="1" applyAlignment="1">
      <alignment horizontal="left" vertical="top" wrapText="1" indent="1"/>
    </xf>
    <xf numFmtId="0" fontId="82" fillId="2" borderId="25" xfId="0" applyFont="1" applyFill="1" applyBorder="1" applyAlignment="1">
      <alignment horizontal="left" vertical="top" wrapText="1" indent="1"/>
    </xf>
    <xf numFmtId="0" fontId="82" fillId="2" borderId="16" xfId="0" applyFont="1" applyFill="1" applyBorder="1" applyAlignment="1">
      <alignment horizontal="left" vertical="top" wrapText="1" indent="1"/>
    </xf>
    <xf numFmtId="0" fontId="82" fillId="2" borderId="15" xfId="0" applyFont="1" applyFill="1" applyBorder="1" applyAlignment="1">
      <alignment horizontal="left" vertical="center" wrapText="1"/>
    </xf>
    <xf numFmtId="0" fontId="82" fillId="2" borderId="25" xfId="0" applyFont="1" applyFill="1" applyBorder="1" applyAlignment="1">
      <alignment horizontal="left" vertical="center" wrapText="1"/>
    </xf>
    <xf numFmtId="0" fontId="82" fillId="2" borderId="16" xfId="0" applyFont="1" applyFill="1" applyBorder="1" applyAlignment="1">
      <alignment horizontal="left" vertical="center" wrapText="1"/>
    </xf>
    <xf numFmtId="0" fontId="73" fillId="2" borderId="32" xfId="0" applyFont="1" applyFill="1" applyBorder="1" applyAlignment="1">
      <alignment horizontal="center" vertical="center" wrapText="1"/>
    </xf>
    <xf numFmtId="0" fontId="73" fillId="2" borderId="45" xfId="0" applyFont="1" applyFill="1" applyBorder="1" applyAlignment="1">
      <alignment horizontal="center" vertical="center" wrapText="1"/>
    </xf>
    <xf numFmtId="0" fontId="73" fillId="2" borderId="44" xfId="0" applyFont="1" applyFill="1" applyBorder="1" applyAlignment="1">
      <alignment horizontal="center" vertical="center" wrapText="1"/>
    </xf>
    <xf numFmtId="0" fontId="82" fillId="2" borderId="13" xfId="0" applyFont="1" applyFill="1" applyBorder="1" applyAlignment="1">
      <alignment horizontal="left" vertical="center" wrapText="1"/>
    </xf>
    <xf numFmtId="0" fontId="82" fillId="2" borderId="33" xfId="0" applyFont="1" applyFill="1" applyBorder="1" applyAlignment="1">
      <alignment horizontal="left" vertical="center" wrapText="1"/>
    </xf>
    <xf numFmtId="0" fontId="82" fillId="2" borderId="14" xfId="0" applyFont="1" applyFill="1" applyBorder="1" applyAlignment="1">
      <alignment horizontal="left" vertical="center" wrapText="1"/>
    </xf>
    <xf numFmtId="0" fontId="82" fillId="2" borderId="10" xfId="0" applyFont="1" applyFill="1" applyBorder="1" applyAlignment="1">
      <alignment horizontal="left" vertical="top" wrapText="1" indent="1"/>
    </xf>
    <xf numFmtId="0" fontId="82" fillId="2" borderId="0" xfId="0" applyFont="1" applyFill="1" applyAlignment="1">
      <alignment horizontal="left" vertical="top" wrapText="1" indent="1"/>
    </xf>
    <xf numFmtId="0" fontId="82" fillId="2" borderId="11" xfId="0" applyFont="1" applyFill="1" applyBorder="1" applyAlignment="1">
      <alignment horizontal="left" vertical="top" wrapText="1" indent="1"/>
    </xf>
    <xf numFmtId="14" fontId="67" fillId="7" borderId="4" xfId="0" applyNumberFormat="1" applyFont="1" applyFill="1" applyBorder="1" applyAlignment="1" applyProtection="1">
      <alignment horizontal="left" wrapText="1"/>
      <protection locked="0"/>
    </xf>
    <xf numFmtId="14" fontId="67" fillId="7" borderId="12" xfId="0" applyNumberFormat="1" applyFont="1" applyFill="1" applyBorder="1" applyAlignment="1" applyProtection="1">
      <alignment horizontal="left" wrapText="1"/>
      <protection locked="0"/>
    </xf>
    <xf numFmtId="42" fontId="55" fillId="7" borderId="32" xfId="0" applyNumberFormat="1" applyFont="1" applyFill="1" applyBorder="1" applyAlignment="1" applyProtection="1">
      <alignment horizontal="center" vertical="center" wrapText="1"/>
      <protection locked="0"/>
    </xf>
    <xf numFmtId="42" fontId="55" fillId="7" borderId="44" xfId="0" applyNumberFormat="1" applyFont="1" applyFill="1" applyBorder="1" applyAlignment="1" applyProtection="1">
      <alignment horizontal="center" vertical="center" wrapText="1"/>
      <protection locked="0"/>
    </xf>
    <xf numFmtId="0" fontId="74" fillId="0" borderId="25" xfId="0" applyFont="1" applyBorder="1" applyAlignment="1">
      <alignment horizontal="left" vertical="center" wrapText="1"/>
    </xf>
    <xf numFmtId="42" fontId="54" fillId="5" borderId="0" xfId="0" applyNumberFormat="1" applyFont="1" applyFill="1" applyAlignment="1">
      <alignment horizontal="center" vertical="center" wrapText="1"/>
    </xf>
    <xf numFmtId="42" fontId="54" fillId="5" borderId="11" xfId="0" applyNumberFormat="1" applyFont="1" applyFill="1" applyBorder="1" applyAlignment="1">
      <alignment horizontal="center" vertical="center" wrapText="1"/>
    </xf>
    <xf numFmtId="0" fontId="35" fillId="2" borderId="25" xfId="0" applyFont="1" applyFill="1" applyBorder="1" applyAlignment="1">
      <alignment horizontal="left" vertical="center" wrapText="1"/>
    </xf>
    <xf numFmtId="0" fontId="35" fillId="2" borderId="0" xfId="0" applyFont="1" applyFill="1" applyAlignment="1">
      <alignment horizontal="left" vertical="center" wrapText="1"/>
    </xf>
    <xf numFmtId="42" fontId="55" fillId="7" borderId="32" xfId="1" applyNumberFormat="1" applyFont="1" applyFill="1" applyBorder="1" applyAlignment="1" applyProtection="1">
      <alignment horizontal="center" vertical="center" wrapText="1"/>
      <protection locked="0"/>
    </xf>
    <xf numFmtId="42" fontId="55" fillId="7" borderId="44" xfId="1" applyNumberFormat="1" applyFont="1" applyFill="1" applyBorder="1" applyAlignment="1" applyProtection="1">
      <alignment horizontal="center" vertical="center" wrapText="1"/>
      <protection locked="0"/>
    </xf>
    <xf numFmtId="42" fontId="57" fillId="5" borderId="0" xfId="0" applyNumberFormat="1" applyFont="1" applyFill="1" applyAlignment="1">
      <alignment horizontal="center"/>
    </xf>
    <xf numFmtId="42" fontId="57" fillId="5" borderId="11" xfId="0" applyNumberFormat="1" applyFont="1" applyFill="1" applyBorder="1" applyAlignment="1">
      <alignment horizontal="center"/>
    </xf>
    <xf numFmtId="0" fontId="83" fillId="2" borderId="0" xfId="0" applyFont="1" applyFill="1" applyAlignment="1">
      <alignment horizontal="left" vertical="center" wrapText="1"/>
    </xf>
    <xf numFmtId="0" fontId="83" fillId="2" borderId="11" xfId="0" applyFont="1" applyFill="1" applyBorder="1" applyAlignment="1">
      <alignment horizontal="left" vertical="center" wrapText="1"/>
    </xf>
    <xf numFmtId="42" fontId="65" fillId="7" borderId="32" xfId="1" applyNumberFormat="1" applyFont="1" applyFill="1" applyBorder="1" applyAlignment="1" applyProtection="1">
      <alignment horizontal="center" vertical="center" wrapText="1"/>
      <protection locked="0"/>
    </xf>
    <xf numFmtId="42" fontId="65" fillId="7" borderId="44" xfId="1" applyNumberFormat="1" applyFont="1" applyFill="1" applyBorder="1" applyAlignment="1" applyProtection="1">
      <alignment horizontal="center" vertical="center" wrapText="1"/>
      <protection locked="0"/>
    </xf>
    <xf numFmtId="42" fontId="57" fillId="2" borderId="0" xfId="0" applyNumberFormat="1" applyFont="1" applyFill="1" applyAlignment="1">
      <alignment horizontal="center"/>
    </xf>
    <xf numFmtId="42" fontId="57" fillId="2" borderId="11" xfId="0" applyNumberFormat="1" applyFont="1" applyFill="1" applyBorder="1" applyAlignment="1">
      <alignment horizontal="center"/>
    </xf>
    <xf numFmtId="0" fontId="73" fillId="2" borderId="8" xfId="0" applyFont="1" applyFill="1" applyBorder="1" applyAlignment="1">
      <alignment horizontal="center" vertical="center" wrapText="1"/>
    </xf>
    <xf numFmtId="0" fontId="73" fillId="2" borderId="46" xfId="0" applyFont="1" applyFill="1" applyBorder="1" applyAlignment="1">
      <alignment horizontal="center" vertical="center" wrapText="1"/>
    </xf>
    <xf numFmtId="0" fontId="73" fillId="2" borderId="1" xfId="0" applyFont="1" applyFill="1" applyBorder="1" applyAlignment="1">
      <alignment horizontal="center" vertical="center" wrapText="1"/>
    </xf>
    <xf numFmtId="0" fontId="39" fillId="2" borderId="7" xfId="0" applyFont="1" applyFill="1" applyBorder="1" applyAlignment="1">
      <alignment horizontal="left" vertical="center" wrapText="1"/>
    </xf>
    <xf numFmtId="0" fontId="39" fillId="2" borderId="12" xfId="0" applyFont="1" applyFill="1" applyBorder="1" applyAlignment="1">
      <alignment horizontal="left" vertical="center" wrapText="1"/>
    </xf>
    <xf numFmtId="0" fontId="74" fillId="0" borderId="0" xfId="0" applyFont="1" applyAlignment="1">
      <alignment horizontal="left" vertical="top" wrapText="1"/>
    </xf>
    <xf numFmtId="0" fontId="84" fillId="0" borderId="0" xfId="0" applyFont="1" applyAlignment="1">
      <alignment horizontal="center"/>
    </xf>
    <xf numFmtId="0" fontId="85" fillId="0" borderId="0" xfId="0" applyFont="1" applyAlignment="1">
      <alignment horizontal="right" vertical="center" wrapText="1"/>
    </xf>
    <xf numFmtId="0" fontId="86" fillId="0" borderId="0" xfId="0" applyFont="1" applyAlignment="1">
      <alignment horizontal="left" vertical="top" wrapText="1"/>
    </xf>
    <xf numFmtId="0" fontId="57" fillId="0" borderId="2" xfId="0" applyFont="1" applyBorder="1" applyAlignment="1">
      <alignment horizontal="center" vertical="top" wrapText="1"/>
    </xf>
    <xf numFmtId="165" fontId="66" fillId="10" borderId="25" xfId="0" applyNumberFormat="1" applyFont="1" applyFill="1" applyBorder="1" applyAlignment="1">
      <alignment horizontal="center"/>
    </xf>
    <xf numFmtId="165" fontId="66" fillId="10" borderId="16" xfId="0" applyNumberFormat="1" applyFont="1" applyFill="1" applyBorder="1" applyAlignment="1">
      <alignment horizontal="center"/>
    </xf>
    <xf numFmtId="42" fontId="57" fillId="5" borderId="0" xfId="1" applyNumberFormat="1" applyFont="1" applyFill="1" applyBorder="1" applyAlignment="1" applyProtection="1">
      <alignment horizontal="center" vertical="center"/>
    </xf>
    <xf numFmtId="42" fontId="57" fillId="5" borderId="11" xfId="1" applyNumberFormat="1" applyFont="1" applyFill="1" applyBorder="1" applyAlignment="1" applyProtection="1">
      <alignment horizontal="center" vertical="center"/>
    </xf>
    <xf numFmtId="165" fontId="65" fillId="7" borderId="20" xfId="1" applyNumberFormat="1" applyFont="1" applyFill="1" applyBorder="1" applyAlignment="1" applyProtection="1">
      <alignment horizontal="center" vertical="center"/>
      <protection locked="0"/>
    </xf>
    <xf numFmtId="165" fontId="65" fillId="7" borderId="3" xfId="1" applyNumberFormat="1" applyFont="1" applyFill="1" applyBorder="1" applyAlignment="1" applyProtection="1">
      <alignment horizontal="center" vertical="center"/>
      <protection locked="0"/>
    </xf>
    <xf numFmtId="165" fontId="66" fillId="5" borderId="7" xfId="1" applyNumberFormat="1" applyFont="1" applyFill="1" applyBorder="1" applyAlignment="1" applyProtection="1">
      <alignment horizontal="center" vertical="center"/>
    </xf>
    <xf numFmtId="165" fontId="66" fillId="5" borderId="12" xfId="1" applyNumberFormat="1" applyFont="1" applyFill="1" applyBorder="1" applyAlignment="1" applyProtection="1">
      <alignment horizontal="center" vertical="center"/>
    </xf>
    <xf numFmtId="165" fontId="66" fillId="2" borderId="0" xfId="1" applyNumberFormat="1" applyFont="1" applyFill="1" applyBorder="1" applyAlignment="1" applyProtection="1">
      <alignment horizontal="center" vertical="center"/>
    </xf>
    <xf numFmtId="165" fontId="66" fillId="2" borderId="11" xfId="1" applyNumberFormat="1" applyFont="1" applyFill="1" applyBorder="1" applyAlignment="1" applyProtection="1">
      <alignment horizontal="center" vertical="center"/>
    </xf>
    <xf numFmtId="0" fontId="57" fillId="7" borderId="47" xfId="0" applyFont="1" applyFill="1" applyBorder="1" applyAlignment="1" applyProtection="1">
      <alignment horizontal="center" vertical="center"/>
      <protection locked="0"/>
    </xf>
    <xf numFmtId="0" fontId="57" fillId="7" borderId="48" xfId="0" applyFont="1" applyFill="1" applyBorder="1" applyAlignment="1" applyProtection="1">
      <alignment horizontal="center" vertical="center"/>
      <protection locked="0"/>
    </xf>
    <xf numFmtId="0" fontId="57" fillId="7" borderId="22" xfId="0" applyFont="1" applyFill="1" applyBorder="1" applyAlignment="1" applyProtection="1">
      <alignment horizontal="center" vertical="center"/>
      <protection locked="0"/>
    </xf>
    <xf numFmtId="0" fontId="57" fillId="7" borderId="49" xfId="0" applyFont="1" applyFill="1" applyBorder="1" applyAlignment="1" applyProtection="1">
      <alignment horizontal="center" vertical="center"/>
      <protection locked="0"/>
    </xf>
    <xf numFmtId="0" fontId="57" fillId="7" borderId="21" xfId="0" applyFont="1" applyFill="1" applyBorder="1" applyAlignment="1" applyProtection="1">
      <alignment horizontal="center" vertical="center"/>
      <protection locked="0"/>
    </xf>
    <xf numFmtId="0" fontId="57" fillId="7" borderId="43" xfId="0" applyFont="1" applyFill="1" applyBorder="1" applyAlignment="1" applyProtection="1">
      <alignment horizontal="center" vertical="center"/>
      <protection locked="0"/>
    </xf>
    <xf numFmtId="0" fontId="57" fillId="0" borderId="0" xfId="0" applyFont="1" applyAlignment="1">
      <alignment horizontal="left" vertical="top" wrapText="1"/>
    </xf>
    <xf numFmtId="165" fontId="66" fillId="5" borderId="0" xfId="1" applyNumberFormat="1" applyFont="1" applyFill="1" applyBorder="1" applyAlignment="1" applyProtection="1">
      <alignment horizontal="center" vertical="center"/>
    </xf>
    <xf numFmtId="165" fontId="66" fillId="5" borderId="11" xfId="1" applyNumberFormat="1" applyFont="1" applyFill="1" applyBorder="1" applyAlignment="1" applyProtection="1">
      <alignment horizontal="center" vertical="center"/>
    </xf>
    <xf numFmtId="0" fontId="35" fillId="0" borderId="0" xfId="0" applyFont="1" applyAlignment="1">
      <alignment horizontal="center" vertical="center" wrapText="1"/>
    </xf>
    <xf numFmtId="0" fontId="35" fillId="0" borderId="2" xfId="0" applyFont="1" applyBorder="1" applyAlignment="1">
      <alignment horizontal="center" vertical="center" wrapText="1"/>
    </xf>
    <xf numFmtId="0" fontId="87" fillId="2" borderId="4" xfId="0" applyFont="1" applyFill="1" applyBorder="1" applyAlignment="1">
      <alignment vertical="center" wrapText="1"/>
    </xf>
    <xf numFmtId="0" fontId="87" fillId="2" borderId="3" xfId="0" applyFont="1" applyFill="1" applyBorder="1" applyAlignment="1">
      <alignment vertical="center" wrapText="1"/>
    </xf>
    <xf numFmtId="0" fontId="51" fillId="2" borderId="4" xfId="0" applyFont="1" applyFill="1" applyBorder="1" applyAlignment="1">
      <alignment horizontal="left" vertical="center" wrapText="1"/>
    </xf>
    <xf numFmtId="0" fontId="51" fillId="2" borderId="3" xfId="0" applyFont="1" applyFill="1" applyBorder="1" applyAlignment="1">
      <alignment horizontal="left" vertical="center" wrapText="1"/>
    </xf>
    <xf numFmtId="0" fontId="51" fillId="2" borderId="20" xfId="0" applyFont="1" applyFill="1" applyBorder="1" applyAlignment="1">
      <alignment horizontal="left" vertical="center"/>
    </xf>
    <xf numFmtId="0" fontId="51" fillId="2" borderId="3" xfId="0" applyFont="1" applyFill="1" applyBorder="1" applyAlignment="1">
      <alignment horizontal="left" vertical="center"/>
    </xf>
    <xf numFmtId="0" fontId="52" fillId="2" borderId="47" xfId="0" applyFont="1" applyFill="1" applyBorder="1" applyAlignment="1">
      <alignment horizontal="center" vertical="center" wrapText="1"/>
    </xf>
    <xf numFmtId="0" fontId="52" fillId="2" borderId="12" xfId="0" applyFont="1" applyFill="1" applyBorder="1" applyAlignment="1">
      <alignment horizontal="center" vertical="center" wrapText="1"/>
    </xf>
    <xf numFmtId="0" fontId="52" fillId="2" borderId="22" xfId="0" applyFont="1" applyFill="1" applyBorder="1" applyAlignment="1">
      <alignment horizontal="center" vertical="center" wrapText="1"/>
    </xf>
    <xf numFmtId="0" fontId="52" fillId="2" borderId="11" xfId="0" applyFont="1" applyFill="1" applyBorder="1" applyAlignment="1">
      <alignment horizontal="center" vertical="center" wrapText="1"/>
    </xf>
    <xf numFmtId="0" fontId="52" fillId="2" borderId="21" xfId="0" applyFont="1" applyFill="1" applyBorder="1" applyAlignment="1">
      <alignment horizontal="center" vertical="center" wrapText="1"/>
    </xf>
    <xf numFmtId="0" fontId="52" fillId="2" borderId="31" xfId="0" applyFont="1" applyFill="1" applyBorder="1" applyAlignment="1">
      <alignment horizontal="center" vertical="center" wrapText="1"/>
    </xf>
    <xf numFmtId="0" fontId="42" fillId="2" borderId="0" xfId="0" applyFont="1" applyFill="1" applyAlignment="1">
      <alignment horizontal="left" vertical="center" wrapText="1"/>
    </xf>
    <xf numFmtId="0" fontId="35" fillId="2" borderId="0" xfId="0" applyFont="1" applyFill="1" applyAlignment="1">
      <alignment horizontal="left" vertical="top" wrapText="1"/>
    </xf>
    <xf numFmtId="0" fontId="35" fillId="2" borderId="11" xfId="0" applyFont="1" applyFill="1" applyBorder="1" applyAlignment="1">
      <alignment horizontal="left" vertical="top" wrapText="1"/>
    </xf>
    <xf numFmtId="0" fontId="30" fillId="2" borderId="4" xfId="0" applyFont="1" applyFill="1" applyBorder="1" applyAlignment="1">
      <alignment horizontal="left" vertical="center" wrapText="1"/>
    </xf>
    <xf numFmtId="0" fontId="39" fillId="2" borderId="4" xfId="0" applyFont="1" applyFill="1" applyBorder="1" applyAlignment="1">
      <alignment horizontal="left" vertical="center" wrapText="1"/>
    </xf>
    <xf numFmtId="0" fontId="39" fillId="2" borderId="3" xfId="0" applyFont="1" applyFill="1" applyBorder="1" applyAlignment="1">
      <alignment horizontal="left" vertical="center" wrapText="1"/>
    </xf>
    <xf numFmtId="0" fontId="43" fillId="2" borderId="10" xfId="0" applyFont="1" applyFill="1" applyBorder="1" applyAlignment="1">
      <alignment horizontal="right" vertical="center"/>
    </xf>
    <xf numFmtId="0" fontId="73" fillId="2" borderId="24" xfId="0" applyFont="1" applyFill="1" applyBorder="1" applyAlignment="1">
      <alignment horizontal="center" vertical="center" wrapText="1"/>
    </xf>
    <xf numFmtId="0" fontId="73" fillId="2" borderId="31" xfId="0" applyFont="1" applyFill="1" applyBorder="1" applyAlignment="1">
      <alignment horizontal="center" vertical="center" wrapText="1"/>
    </xf>
    <xf numFmtId="0" fontId="73" fillId="2" borderId="15" xfId="0" applyFont="1" applyFill="1" applyBorder="1" applyAlignment="1">
      <alignment horizontal="left" vertical="center" wrapText="1"/>
    </xf>
    <xf numFmtId="0" fontId="73" fillId="2" borderId="16" xfId="0" applyFont="1" applyFill="1" applyBorder="1" applyAlignment="1">
      <alignment horizontal="left" vertical="center" wrapText="1"/>
    </xf>
  </cellXfs>
  <cellStyles count="4">
    <cellStyle name="Currency" xfId="1" builtinId="4"/>
    <cellStyle name="Hyperlink" xfId="2" builtinId="8"/>
    <cellStyle name="Normal" xfId="0" builtinId="0"/>
    <cellStyle name="Percent" xfId="3" builtinId="5"/>
  </cellStyles>
  <dxfs count="17">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College_Budget_Worksheet"/></Relationships>
</file>

<file path=xl/drawings/_rels/drawing2.xml.rels><?xml version="1.0" encoding="UTF-8" standalone="yes"?>
<Relationships xmlns="http://schemas.openxmlformats.org/package/2006/relationships"><Relationship Id="rId1" Type="http://schemas.openxmlformats.org/officeDocument/2006/relationships/hyperlink" Target="#SubStuLoanAmt"/></Relationships>
</file>

<file path=xl/drawings/_rels/drawing3.xml.rels><?xml version="1.0" encoding="UTF-8" standalone="yes"?>
<Relationships xmlns="http://schemas.openxmlformats.org/package/2006/relationships"><Relationship Id="rId1" Type="http://schemas.openxmlformats.org/officeDocument/2006/relationships/hyperlink" Target="#Career"/></Relationships>
</file>

<file path=xl/drawings/_rels/drawing4.xml.rels><?xml version="1.0" encoding="UTF-8" standalone="yes"?>
<Relationships xmlns="http://schemas.openxmlformats.org/package/2006/relationships"><Relationship Id="rId3" Type="http://schemas.openxmlformats.org/officeDocument/2006/relationships/hyperlink" Target="http://www.nerdwallet.com/blog/loans/student-loans/student-loan-calculator" TargetMode="External"/><Relationship Id="rId2" Type="http://schemas.openxmlformats.org/officeDocument/2006/relationships/hyperlink" Target="http://www.paycheckcity.com/calculator/salary/" TargetMode="External"/><Relationship Id="rId1" Type="http://schemas.openxmlformats.org/officeDocument/2006/relationships/hyperlink" Target="https://www.payscale.com/salary-calculator" TargetMode="External"/></Relationships>
</file>

<file path=xl/drawings/drawing1.xml><?xml version="1.0" encoding="utf-8"?>
<xdr:wsDr xmlns:xdr="http://schemas.openxmlformats.org/drawingml/2006/spreadsheetDrawing" xmlns:a="http://schemas.openxmlformats.org/drawingml/2006/main">
  <xdr:twoCellAnchor>
    <xdr:from>
      <xdr:col>1</xdr:col>
      <xdr:colOff>7658100</xdr:colOff>
      <xdr:row>10</xdr:row>
      <xdr:rowOff>190500</xdr:rowOff>
    </xdr:from>
    <xdr:to>
      <xdr:col>1</xdr:col>
      <xdr:colOff>9029700</xdr:colOff>
      <xdr:row>13</xdr:row>
      <xdr:rowOff>88900</xdr:rowOff>
    </xdr:to>
    <xdr:sp macro="" textlink="">
      <xdr:nvSpPr>
        <xdr:cNvPr id="1984" name="Rounded Rectangle 3">
          <a:hlinkClick xmlns:r="http://schemas.openxmlformats.org/officeDocument/2006/relationships" r:id="rId1" tooltip="This will bring you to the College Budget Worksheet"/>
          <a:extLst>
            <a:ext uri="{FF2B5EF4-FFF2-40B4-BE49-F238E27FC236}">
              <a16:creationId xmlns:a16="http://schemas.microsoft.com/office/drawing/2014/main" id="{9A8A7DE7-CAFD-4C69-E783-95C22D2DB515}"/>
            </a:ext>
          </a:extLst>
        </xdr:cNvPr>
        <xdr:cNvSpPr>
          <a:spLocks noChangeArrowheads="1"/>
        </xdr:cNvSpPr>
      </xdr:nvSpPr>
      <xdr:spPr bwMode="auto">
        <a:xfrm>
          <a:off x="4851400" y="9144000"/>
          <a:ext cx="0" cy="508000"/>
        </a:xfrm>
        <a:prstGeom prst="roundRect">
          <a:avLst>
            <a:gd name="adj" fmla="val 16667"/>
          </a:avLst>
        </a:prstGeom>
        <a:gradFill rotWithShape="1">
          <a:gsLst>
            <a:gs pos="0">
              <a:srgbClr val="9BC1FF"/>
            </a:gs>
            <a:gs pos="100000">
              <a:srgbClr val="3F80CD"/>
            </a:gs>
          </a:gsLst>
          <a:lin ang="5400000"/>
        </a:gradFill>
        <a:ln w="9525">
          <a:solidFill>
            <a:srgbClr val="4A7EBB"/>
          </a:solidFill>
          <a:round/>
          <a:headEnd/>
          <a:tailEnd/>
        </a:ln>
        <a:effectLst>
          <a:outerShdw blurRad="40000" dist="23000" dir="5400000" rotWithShape="0">
            <a:srgbClr val="808080">
              <a:alpha val="34998"/>
            </a:srgbClr>
          </a:outerShdw>
        </a:effectLst>
      </xdr:spPr>
      <xdr:txBody>
        <a:bodyPr vertOverflow="clip" wrap="square" lIns="27432" tIns="27432" rIns="27432" bIns="27432" anchor="ctr" upright="1"/>
        <a:lstStyle/>
        <a:p>
          <a:pPr algn="ctr" rtl="0">
            <a:defRPr sz="1000"/>
          </a:pPr>
          <a:r>
            <a:rPr lang="en-US" sz="1600" b="1" i="0" u="none" strike="noStrike" baseline="0">
              <a:solidFill>
                <a:srgbClr val="000000"/>
              </a:solidFill>
              <a:latin typeface="Calibri" pitchFamily="2" charset="0"/>
              <a:cs typeface="Calibri" pitchFamily="2" charset="0"/>
            </a:rPr>
            <a:t>CONTINUE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317500</xdr:colOff>
      <xdr:row>44</xdr:row>
      <xdr:rowOff>38100</xdr:rowOff>
    </xdr:from>
    <xdr:to>
      <xdr:col>4</xdr:col>
      <xdr:colOff>304800</xdr:colOff>
      <xdr:row>45</xdr:row>
      <xdr:rowOff>190500</xdr:rowOff>
    </xdr:to>
    <xdr:sp macro="[0]!RoundedRectangle4_Click" textlink="">
      <xdr:nvSpPr>
        <xdr:cNvPr id="17638" name="Rounded Rectangle 4">
          <a:hlinkClick xmlns:r="http://schemas.openxmlformats.org/officeDocument/2006/relationships" r:id="rId1" tooltip="This will bring you to the StuLoans Tab"/>
          <a:extLst>
            <a:ext uri="{FF2B5EF4-FFF2-40B4-BE49-F238E27FC236}">
              <a16:creationId xmlns:a16="http://schemas.microsoft.com/office/drawing/2014/main" id="{62EB0EE5-65BE-9E2C-E49D-C99404BA6CF5}"/>
            </a:ext>
          </a:extLst>
        </xdr:cNvPr>
        <xdr:cNvSpPr>
          <a:spLocks noChangeArrowheads="1"/>
        </xdr:cNvSpPr>
      </xdr:nvSpPr>
      <xdr:spPr bwMode="auto">
        <a:xfrm>
          <a:off x="7848600" y="16510000"/>
          <a:ext cx="1397000" cy="419100"/>
        </a:xfrm>
        <a:prstGeom prst="roundRect">
          <a:avLst>
            <a:gd name="adj" fmla="val 16667"/>
          </a:avLst>
        </a:prstGeom>
        <a:gradFill rotWithShape="1">
          <a:gsLst>
            <a:gs pos="0">
              <a:srgbClr val="9BC1FF"/>
            </a:gs>
            <a:gs pos="100000">
              <a:srgbClr val="3F80CD"/>
            </a:gs>
          </a:gsLst>
          <a:lin ang="5400000"/>
        </a:gradFill>
        <a:ln w="9525">
          <a:solidFill>
            <a:srgbClr val="4A7EBB"/>
          </a:solidFill>
          <a:round/>
          <a:headEnd/>
          <a:tailEnd/>
        </a:ln>
        <a:effectLst>
          <a:outerShdw blurRad="40000" dist="23000" dir="5400000" rotWithShape="0">
            <a:srgbClr val="808080">
              <a:alpha val="34998"/>
            </a:srgbClr>
          </a:outerShdw>
        </a:effectLst>
      </xdr:spPr>
      <xdr:txBody>
        <a:bodyPr vertOverflow="clip" wrap="square" lIns="36576" tIns="32004" rIns="36576" bIns="32004" anchor="ctr" upright="1"/>
        <a:lstStyle/>
        <a:p>
          <a:pPr algn="ctr" rtl="0">
            <a:defRPr sz="1000"/>
          </a:pPr>
          <a:r>
            <a:rPr lang="en-US" sz="1800" b="1" i="0" u="none" strike="noStrike" baseline="0">
              <a:solidFill>
                <a:srgbClr val="000000"/>
              </a:solidFill>
              <a:latin typeface="Calibri" pitchFamily="2" charset="0"/>
              <a:cs typeface="Calibri" pitchFamily="2" charset="0"/>
            </a:rPr>
            <a:t>Next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317500</xdr:colOff>
      <xdr:row>31</xdr:row>
      <xdr:rowOff>38100</xdr:rowOff>
    </xdr:from>
    <xdr:to>
      <xdr:col>4</xdr:col>
      <xdr:colOff>304800</xdr:colOff>
      <xdr:row>32</xdr:row>
      <xdr:rowOff>190500</xdr:rowOff>
    </xdr:to>
    <xdr:sp macro="[0]!RoundedRectangle4_Click" textlink="">
      <xdr:nvSpPr>
        <xdr:cNvPr id="12010" name="Rounded Rectangle 4">
          <a:hlinkClick xmlns:r="http://schemas.openxmlformats.org/officeDocument/2006/relationships" r:id="rId1" tooltip="This will bring you to the Career Money In-Out Tab"/>
          <a:extLst>
            <a:ext uri="{FF2B5EF4-FFF2-40B4-BE49-F238E27FC236}">
              <a16:creationId xmlns:a16="http://schemas.microsoft.com/office/drawing/2014/main" id="{1BB52C42-398B-7257-1548-4C77BE65045F}"/>
            </a:ext>
          </a:extLst>
        </xdr:cNvPr>
        <xdr:cNvSpPr>
          <a:spLocks noChangeArrowheads="1"/>
        </xdr:cNvSpPr>
      </xdr:nvSpPr>
      <xdr:spPr bwMode="auto">
        <a:xfrm>
          <a:off x="7835900" y="8674100"/>
          <a:ext cx="1041400" cy="419100"/>
        </a:xfrm>
        <a:prstGeom prst="roundRect">
          <a:avLst>
            <a:gd name="adj" fmla="val 16667"/>
          </a:avLst>
        </a:prstGeom>
        <a:gradFill rotWithShape="1">
          <a:gsLst>
            <a:gs pos="0">
              <a:srgbClr val="9BC1FF"/>
            </a:gs>
            <a:gs pos="100000">
              <a:srgbClr val="3F80CD"/>
            </a:gs>
          </a:gsLst>
          <a:lin ang="5400000"/>
        </a:gradFill>
        <a:ln w="9525">
          <a:solidFill>
            <a:srgbClr val="4A7EBB"/>
          </a:solidFill>
          <a:round/>
          <a:headEnd/>
          <a:tailEnd/>
        </a:ln>
        <a:effectLst>
          <a:outerShdw blurRad="40000" dist="23000" dir="5400000" rotWithShape="0">
            <a:srgbClr val="808080">
              <a:alpha val="34998"/>
            </a:srgbClr>
          </a:outerShdw>
        </a:effectLst>
      </xdr:spPr>
      <xdr:txBody>
        <a:bodyPr vertOverflow="clip" wrap="square" lIns="36576" tIns="32004" rIns="36576" bIns="32004" anchor="ctr" upright="1"/>
        <a:lstStyle/>
        <a:p>
          <a:pPr algn="ctr" rtl="0">
            <a:defRPr sz="1000"/>
          </a:pPr>
          <a:r>
            <a:rPr lang="en-US" sz="1800" b="1" i="0" u="none" strike="noStrike" baseline="0">
              <a:solidFill>
                <a:srgbClr val="000000"/>
              </a:solidFill>
              <a:latin typeface="Calibri" pitchFamily="2" charset="0"/>
              <a:cs typeface="Calibri" pitchFamily="2" charset="0"/>
            </a:rPr>
            <a:t>Next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977900</xdr:colOff>
      <xdr:row>8</xdr:row>
      <xdr:rowOff>76200</xdr:rowOff>
    </xdr:from>
    <xdr:to>
      <xdr:col>5</xdr:col>
      <xdr:colOff>2273300</xdr:colOff>
      <xdr:row>8</xdr:row>
      <xdr:rowOff>685800</xdr:rowOff>
    </xdr:to>
    <xdr:sp macro="" textlink="">
      <xdr:nvSpPr>
        <xdr:cNvPr id="17145" name="Rounded Rectangle 1">
          <a:hlinkClick xmlns:r="http://schemas.openxmlformats.org/officeDocument/2006/relationships" r:id="rId1" tooltip="This link will bring you to payscale.com salary search page. Please remember to select the lower end of the salary scale since you will be in an entry level position."/>
          <a:extLst>
            <a:ext uri="{FF2B5EF4-FFF2-40B4-BE49-F238E27FC236}">
              <a16:creationId xmlns:a16="http://schemas.microsoft.com/office/drawing/2014/main" id="{56982AFF-0382-EF19-7420-C570C1040402}"/>
            </a:ext>
          </a:extLst>
        </xdr:cNvPr>
        <xdr:cNvSpPr>
          <a:spLocks noChangeArrowheads="1"/>
        </xdr:cNvSpPr>
      </xdr:nvSpPr>
      <xdr:spPr bwMode="auto">
        <a:xfrm>
          <a:off x="7594600" y="4038600"/>
          <a:ext cx="1295400" cy="609600"/>
        </a:xfrm>
        <a:prstGeom prst="roundRect">
          <a:avLst>
            <a:gd name="adj" fmla="val 16667"/>
          </a:avLst>
        </a:prstGeom>
        <a:gradFill rotWithShape="1">
          <a:gsLst>
            <a:gs pos="0">
              <a:srgbClr val="9BC1FF"/>
            </a:gs>
            <a:gs pos="100000">
              <a:srgbClr val="3F80CD"/>
            </a:gs>
          </a:gsLst>
          <a:lin ang="5400000"/>
        </a:gradFill>
        <a:ln w="9525">
          <a:solidFill>
            <a:srgbClr val="4A7EBB"/>
          </a:solidFill>
          <a:round/>
          <a:headEnd/>
          <a:tailEnd/>
        </a:ln>
        <a:effectLst>
          <a:outerShdw blurRad="40000" dist="23000" dir="5400000" rotWithShape="0">
            <a:srgbClr val="808080">
              <a:alpha val="34998"/>
            </a:srgbClr>
          </a:outerShdw>
        </a:effectLst>
      </xdr:spPr>
      <xdr:txBody>
        <a:bodyPr vertOverflow="clip" wrap="square" lIns="27432" tIns="27432" rIns="27432" bIns="27432" anchor="ctr" upright="1"/>
        <a:lstStyle/>
        <a:p>
          <a:pPr algn="ctr" rtl="0">
            <a:defRPr sz="1000"/>
          </a:pPr>
          <a:r>
            <a:rPr lang="en-US" sz="1400" b="1" i="0" u="none" strike="noStrike" baseline="0">
              <a:solidFill>
                <a:srgbClr val="000000"/>
              </a:solidFill>
              <a:latin typeface="Calibri" pitchFamily="2" charset="0"/>
              <a:cs typeface="Calibri" pitchFamily="2" charset="0"/>
            </a:rPr>
            <a:t>Salary Finder</a:t>
          </a:r>
        </a:p>
      </xdr:txBody>
    </xdr:sp>
    <xdr:clientData/>
  </xdr:twoCellAnchor>
  <xdr:twoCellAnchor>
    <xdr:from>
      <xdr:col>5</xdr:col>
      <xdr:colOff>977900</xdr:colOff>
      <xdr:row>13</xdr:row>
      <xdr:rowOff>0</xdr:rowOff>
    </xdr:from>
    <xdr:to>
      <xdr:col>5</xdr:col>
      <xdr:colOff>2298700</xdr:colOff>
      <xdr:row>16</xdr:row>
      <xdr:rowOff>38100</xdr:rowOff>
    </xdr:to>
    <xdr:sp macro="" textlink="">
      <xdr:nvSpPr>
        <xdr:cNvPr id="17146" name="Rounded Rectangle 3">
          <a:hlinkClick xmlns:r="http://schemas.openxmlformats.org/officeDocument/2006/relationships" r:id="rId2" tooltip="This link will bring you to paycheckcity.com payroll deduction calculator."/>
          <a:extLst>
            <a:ext uri="{FF2B5EF4-FFF2-40B4-BE49-F238E27FC236}">
              <a16:creationId xmlns:a16="http://schemas.microsoft.com/office/drawing/2014/main" id="{D328BC4C-61FF-FA94-CF69-F8B2654ACA80}"/>
            </a:ext>
          </a:extLst>
        </xdr:cNvPr>
        <xdr:cNvSpPr>
          <a:spLocks noChangeArrowheads="1"/>
        </xdr:cNvSpPr>
      </xdr:nvSpPr>
      <xdr:spPr bwMode="auto">
        <a:xfrm>
          <a:off x="7594600" y="5791200"/>
          <a:ext cx="1320800" cy="609600"/>
        </a:xfrm>
        <a:prstGeom prst="roundRect">
          <a:avLst>
            <a:gd name="adj" fmla="val 16667"/>
          </a:avLst>
        </a:prstGeom>
        <a:gradFill rotWithShape="1">
          <a:gsLst>
            <a:gs pos="0">
              <a:srgbClr val="9BC1FF"/>
            </a:gs>
            <a:gs pos="100000">
              <a:srgbClr val="3F80CD"/>
            </a:gs>
          </a:gsLst>
          <a:lin ang="5400000"/>
        </a:gradFill>
        <a:ln w="9525">
          <a:solidFill>
            <a:srgbClr val="4A7EBB"/>
          </a:solidFill>
          <a:round/>
          <a:headEnd/>
          <a:tailEnd/>
        </a:ln>
        <a:effectLst>
          <a:outerShdw blurRad="40000" dist="23000" dir="5400000" rotWithShape="0">
            <a:srgbClr val="808080">
              <a:alpha val="34998"/>
            </a:srgbClr>
          </a:outerShdw>
        </a:effectLst>
      </xdr:spPr>
      <xdr:txBody>
        <a:bodyPr vertOverflow="clip" wrap="square" lIns="27432" tIns="27432" rIns="27432" bIns="27432" anchor="ctr" upright="1"/>
        <a:lstStyle/>
        <a:p>
          <a:pPr algn="ctr" rtl="0">
            <a:lnSpc>
              <a:spcPts val="1500"/>
            </a:lnSpc>
            <a:defRPr sz="1000"/>
          </a:pPr>
          <a:r>
            <a:rPr lang="en-US" sz="1400" b="1" i="0" u="none" strike="noStrike" baseline="0">
              <a:solidFill>
                <a:srgbClr val="000000"/>
              </a:solidFill>
              <a:latin typeface="Calibri" pitchFamily="2" charset="0"/>
              <a:cs typeface="Calibri" pitchFamily="2" charset="0"/>
            </a:rPr>
            <a:t> Payroll Deduction Calculator</a:t>
          </a:r>
        </a:p>
      </xdr:txBody>
    </xdr:sp>
    <xdr:clientData/>
  </xdr:twoCellAnchor>
  <xdr:twoCellAnchor>
    <xdr:from>
      <xdr:col>5</xdr:col>
      <xdr:colOff>1054100</xdr:colOff>
      <xdr:row>51</xdr:row>
      <xdr:rowOff>317500</xdr:rowOff>
    </xdr:from>
    <xdr:to>
      <xdr:col>5</xdr:col>
      <xdr:colOff>2349500</xdr:colOff>
      <xdr:row>52</xdr:row>
      <xdr:rowOff>165100</xdr:rowOff>
    </xdr:to>
    <xdr:sp macro="" textlink="">
      <xdr:nvSpPr>
        <xdr:cNvPr id="17147" name="Rounded Rectangle 4">
          <a:hlinkClick xmlns:r="http://schemas.openxmlformats.org/officeDocument/2006/relationships" r:id="rId3" tooltip="This link will bring you to nerdwallet.com student loan calculator."/>
          <a:extLst>
            <a:ext uri="{FF2B5EF4-FFF2-40B4-BE49-F238E27FC236}">
              <a16:creationId xmlns:a16="http://schemas.microsoft.com/office/drawing/2014/main" id="{52E07842-4E97-7655-1215-B2FC8A397036}"/>
            </a:ext>
          </a:extLst>
        </xdr:cNvPr>
        <xdr:cNvSpPr>
          <a:spLocks noChangeArrowheads="1"/>
        </xdr:cNvSpPr>
      </xdr:nvSpPr>
      <xdr:spPr bwMode="auto">
        <a:xfrm>
          <a:off x="7670800" y="13970000"/>
          <a:ext cx="1295400" cy="673100"/>
        </a:xfrm>
        <a:prstGeom prst="roundRect">
          <a:avLst>
            <a:gd name="adj" fmla="val 16667"/>
          </a:avLst>
        </a:prstGeom>
        <a:gradFill rotWithShape="1">
          <a:gsLst>
            <a:gs pos="0">
              <a:srgbClr val="9BC1FF"/>
            </a:gs>
            <a:gs pos="100000">
              <a:srgbClr val="3F80CD"/>
            </a:gs>
          </a:gsLst>
          <a:lin ang="5400000"/>
        </a:gradFill>
        <a:ln w="9525">
          <a:solidFill>
            <a:srgbClr val="4A7EBB"/>
          </a:solidFill>
          <a:round/>
          <a:headEnd/>
          <a:tailEnd/>
        </a:ln>
        <a:effectLst>
          <a:outerShdw blurRad="40000" dist="23000" dir="5400000" rotWithShape="0">
            <a:srgbClr val="808080">
              <a:alpha val="34998"/>
            </a:srgbClr>
          </a:outerShdw>
        </a:effectLst>
      </xdr:spPr>
      <xdr:txBody>
        <a:bodyPr vertOverflow="clip" wrap="square" lIns="27432" tIns="27432" rIns="27432" bIns="27432" anchor="ctr" upright="1"/>
        <a:lstStyle/>
        <a:p>
          <a:pPr algn="ctr" rtl="0">
            <a:lnSpc>
              <a:spcPts val="1400"/>
            </a:lnSpc>
            <a:defRPr sz="1000"/>
          </a:pPr>
          <a:r>
            <a:rPr lang="en-US" sz="1400" b="1" i="0" u="none" strike="noStrike" baseline="0">
              <a:solidFill>
                <a:srgbClr val="000000"/>
              </a:solidFill>
              <a:latin typeface="Calibri" pitchFamily="2" charset="0"/>
              <a:cs typeface="Calibri" pitchFamily="2" charset="0"/>
            </a:rPr>
            <a:t>Student Loan Calculator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hyperlink" Target="http://www.paycheckcity.com/calculator/salary/" TargetMode="External"/><Relationship Id="rId2" Type="http://schemas.openxmlformats.org/officeDocument/2006/relationships/hyperlink" Target="http://www.payscale.com/salary-calculator" TargetMode="External"/><Relationship Id="rId1" Type="http://schemas.openxmlformats.org/officeDocument/2006/relationships/hyperlink" Target="https://professionals.collegeboard.org/higher-ed/financial-aid/netprice/participating-schools" TargetMode="External"/><Relationship Id="rId6" Type="http://schemas.openxmlformats.org/officeDocument/2006/relationships/hyperlink" Target="https://www.nerdwallet.com/blog/loans/student-loans/student-loan-calculator/" TargetMode="External"/><Relationship Id="rId5" Type="http://schemas.openxmlformats.org/officeDocument/2006/relationships/hyperlink" Target="http://www.consumerfinance.gov/paying-for-college/compare-financial-aid-and-college-cost/" TargetMode="External"/><Relationship Id="rId4" Type="http://schemas.openxmlformats.org/officeDocument/2006/relationships/hyperlink" Target="https://bigfuture.collegeboard.org/pay-for-college/loans/student-loan-calculat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5"/>
    <pageSetUpPr fitToPage="1"/>
  </sheetPr>
  <dimension ref="A1:B14"/>
  <sheetViews>
    <sheetView workbookViewId="0">
      <selection activeCell="A2" sqref="A2:B2"/>
    </sheetView>
  </sheetViews>
  <sheetFormatPr baseColWidth="10" defaultRowHeight="16"/>
  <cols>
    <col min="1" max="1" width="8" customWidth="1"/>
    <col min="2" max="2" width="99.6640625" bestFit="1" customWidth="1"/>
  </cols>
  <sheetData>
    <row r="1" spans="1:2" ht="17" thickBot="1"/>
    <row r="2" spans="1:2" ht="30" customHeight="1">
      <c r="A2" s="299" t="s">
        <v>97</v>
      </c>
      <c r="B2" s="300"/>
    </row>
    <row r="3" spans="1:2" ht="30" customHeight="1">
      <c r="A3" s="159"/>
      <c r="B3" s="160" t="s">
        <v>125</v>
      </c>
    </row>
    <row r="4" spans="1:2" s="8" customFormat="1" ht="28" customHeight="1">
      <c r="A4" s="146">
        <v>1</v>
      </c>
      <c r="B4" s="147" t="s">
        <v>93</v>
      </c>
    </row>
    <row r="5" spans="1:2" s="8" customFormat="1" ht="28" customHeight="1">
      <c r="A5" s="146">
        <v>2</v>
      </c>
      <c r="B5" s="147" t="s">
        <v>174</v>
      </c>
    </row>
    <row r="6" spans="1:2" s="8" customFormat="1" ht="28" customHeight="1">
      <c r="A6" s="146">
        <v>3</v>
      </c>
      <c r="B6" s="147" t="s">
        <v>175</v>
      </c>
    </row>
    <row r="7" spans="1:2" ht="20" customHeight="1">
      <c r="A7" s="301" t="s">
        <v>176</v>
      </c>
      <c r="B7" s="302"/>
    </row>
    <row r="8" spans="1:2" ht="16" customHeight="1" thickBot="1">
      <c r="A8" s="303"/>
      <c r="B8" s="304"/>
    </row>
    <row r="9" spans="1:2" ht="31" customHeight="1" thickBot="1"/>
    <row r="10" spans="1:2" ht="137" customHeight="1" thickBot="1">
      <c r="A10" s="305" t="s">
        <v>132</v>
      </c>
      <c r="B10" s="306"/>
    </row>
    <row r="11" spans="1:2" ht="21">
      <c r="B11" s="164"/>
    </row>
    <row r="14" spans="1:2">
      <c r="B14" s="1"/>
    </row>
  </sheetData>
  <sheetProtection sheet="1" objects="1" scenarios="1"/>
  <mergeCells count="3">
    <mergeCell ref="A2:B2"/>
    <mergeCell ref="A7:B8"/>
    <mergeCell ref="A10:B10"/>
  </mergeCells>
  <phoneticPr fontId="28" type="noConversion"/>
  <pageMargins left="0.75" right="0.75" top="1" bottom="1" header="0.5" footer="0.5"/>
  <pageSetup orientation="landscape" horizontalDpi="4294967292" verticalDpi="429496729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3"/>
    <pageSetUpPr fitToPage="1"/>
  </sheetPr>
  <dimension ref="B1:E16"/>
  <sheetViews>
    <sheetView zoomScaleNormal="100" workbookViewId="0">
      <selection activeCell="B2" sqref="B2:D2"/>
    </sheetView>
  </sheetViews>
  <sheetFormatPr baseColWidth="10" defaultRowHeight="16"/>
  <cols>
    <col min="1" max="1" width="2.33203125" customWidth="1"/>
    <col min="2" max="4" width="61.33203125" customWidth="1"/>
    <col min="5" max="5" width="48" customWidth="1"/>
  </cols>
  <sheetData>
    <row r="1" spans="2:5" ht="17" thickBot="1"/>
    <row r="2" spans="2:5" s="3" customFormat="1" ht="40" customHeight="1" thickBot="1">
      <c r="B2" s="316" t="s">
        <v>77</v>
      </c>
      <c r="C2" s="317"/>
      <c r="D2" s="318"/>
    </row>
    <row r="3" spans="2:5" ht="254" customHeight="1" thickBot="1">
      <c r="B3" s="313" t="s">
        <v>196</v>
      </c>
      <c r="C3" s="314"/>
      <c r="D3" s="315"/>
      <c r="E3" s="148"/>
    </row>
    <row r="4" spans="2:5" ht="286" thickBot="1">
      <c r="B4" s="287" t="s">
        <v>185</v>
      </c>
      <c r="C4" s="288" t="s">
        <v>186</v>
      </c>
      <c r="D4" s="289" t="s">
        <v>187</v>
      </c>
    </row>
    <row r="5" spans="2:5" ht="25" customHeight="1">
      <c r="B5" s="319" t="s">
        <v>103</v>
      </c>
      <c r="C5" s="320"/>
      <c r="D5" s="321"/>
    </row>
    <row r="6" spans="2:5" ht="18">
      <c r="B6" s="322" t="s">
        <v>182</v>
      </c>
      <c r="C6" s="323"/>
      <c r="D6" s="324"/>
    </row>
    <row r="7" spans="2:5" ht="18">
      <c r="B7" s="307" t="s">
        <v>177</v>
      </c>
      <c r="C7" s="308"/>
      <c r="D7" s="309"/>
    </row>
    <row r="8" spans="2:5" ht="18">
      <c r="B8" s="307" t="s">
        <v>184</v>
      </c>
      <c r="C8" s="308"/>
      <c r="D8" s="309"/>
    </row>
    <row r="9" spans="2:5" ht="18">
      <c r="B9" s="307" t="s">
        <v>183</v>
      </c>
      <c r="C9" s="308"/>
      <c r="D9" s="309"/>
    </row>
    <row r="10" spans="2:5" s="2" customFormat="1" ht="26" customHeight="1" thickBot="1">
      <c r="B10" s="310" t="s">
        <v>102</v>
      </c>
      <c r="C10" s="311"/>
      <c r="D10" s="312"/>
    </row>
    <row r="11" spans="2:5">
      <c r="B11" s="1"/>
    </row>
    <row r="12" spans="2:5">
      <c r="B12" s="1"/>
      <c r="D12" s="5"/>
    </row>
    <row r="13" spans="2:5">
      <c r="B13" s="1"/>
    </row>
    <row r="14" spans="2:5">
      <c r="B14" s="1"/>
    </row>
    <row r="16" spans="2:5" ht="9" customHeight="1"/>
  </sheetData>
  <sheetProtection sheet="1"/>
  <mergeCells count="8">
    <mergeCell ref="B8:D8"/>
    <mergeCell ref="B9:D9"/>
    <mergeCell ref="B10:D10"/>
    <mergeCell ref="B3:D3"/>
    <mergeCell ref="B2:D2"/>
    <mergeCell ref="B5:D5"/>
    <mergeCell ref="B6:D6"/>
    <mergeCell ref="B7:D7"/>
  </mergeCells>
  <phoneticPr fontId="14" type="noConversion"/>
  <printOptions horizontalCentered="1"/>
  <pageMargins left="0.5" right="0.5" top="0.5" bottom="0.5" header="0.25" footer="0.25"/>
  <pageSetup scale="90" orientation="portrait" horizontalDpi="4294967292" verticalDpi="4294967292"/>
  <headerFooter alignWithMargins="0"/>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pageSetUpPr fitToPage="1"/>
  </sheetPr>
  <dimension ref="B1:J58"/>
  <sheetViews>
    <sheetView tabSelected="1" topLeftCell="A15" zoomScaleNormal="100" workbookViewId="0">
      <selection activeCell="C3" sqref="C3"/>
    </sheetView>
  </sheetViews>
  <sheetFormatPr baseColWidth="10" defaultRowHeight="21"/>
  <cols>
    <col min="1" max="1" width="1.1640625" style="3" customWidth="1"/>
    <col min="2" max="2" width="2.83203125" style="104" customWidth="1"/>
    <col min="3" max="3" width="94.83203125" style="3" customWidth="1"/>
    <col min="4" max="4" width="18.5" style="3" customWidth="1"/>
    <col min="5" max="5" width="6.83203125" style="3" customWidth="1"/>
    <col min="6" max="6" width="3.1640625" style="3" customWidth="1"/>
    <col min="7" max="7" width="29.83203125" style="105" customWidth="1"/>
    <col min="8" max="9" width="17.33203125" style="3" customWidth="1"/>
    <col min="10" max="10" width="47" style="3" customWidth="1"/>
    <col min="11" max="27" width="10.83203125" style="3"/>
    <col min="28" max="28" width="10.83203125" style="3" customWidth="1"/>
    <col min="29" max="16384" width="10.83203125" style="3"/>
  </cols>
  <sheetData>
    <row r="1" spans="2:10" ht="11" customHeight="1" thickBot="1"/>
    <row r="2" spans="2:10" ht="40" customHeight="1">
      <c r="B2" s="344" t="s">
        <v>145</v>
      </c>
      <c r="C2" s="345"/>
      <c r="D2" s="345"/>
      <c r="E2" s="346"/>
      <c r="G2" s="350"/>
      <c r="H2" s="350"/>
      <c r="I2" s="350"/>
      <c r="J2" s="350"/>
    </row>
    <row r="3" spans="2:10" s="106" customFormat="1" ht="23" customHeight="1">
      <c r="B3" s="186"/>
      <c r="C3" s="290" t="s">
        <v>197</v>
      </c>
      <c r="D3" s="325" t="s">
        <v>199</v>
      </c>
      <c r="E3" s="326"/>
      <c r="F3" s="180"/>
    </row>
    <row r="4" spans="2:10" ht="23" customHeight="1">
      <c r="B4" s="187"/>
      <c r="C4" s="291" t="s">
        <v>198</v>
      </c>
      <c r="D4" s="237" t="s">
        <v>160</v>
      </c>
      <c r="E4" s="207">
        <v>1</v>
      </c>
      <c r="F4" s="181"/>
      <c r="G4" s="233"/>
    </row>
    <row r="5" spans="2:10" ht="214" customHeight="1">
      <c r="B5" s="107"/>
      <c r="C5" s="347" t="s">
        <v>194</v>
      </c>
      <c r="D5" s="347"/>
      <c r="E5" s="348"/>
      <c r="F5" s="175"/>
      <c r="G5" s="234"/>
      <c r="I5" s="231"/>
    </row>
    <row r="6" spans="2:10" ht="7" customHeight="1">
      <c r="B6" s="108"/>
      <c r="C6" s="109"/>
      <c r="D6" s="172"/>
      <c r="E6" s="171"/>
      <c r="G6" s="235"/>
    </row>
    <row r="7" spans="2:10" ht="22" thickBot="1">
      <c r="B7" s="108">
        <v>1</v>
      </c>
      <c r="C7" s="170" t="s">
        <v>172</v>
      </c>
      <c r="D7" s="120"/>
      <c r="E7" s="171"/>
      <c r="G7" s="236" t="s">
        <v>130</v>
      </c>
    </row>
    <row r="8" spans="2:10" ht="22" customHeight="1" thickBot="1">
      <c r="B8" s="108"/>
      <c r="C8" s="193" t="s">
        <v>5</v>
      </c>
      <c r="D8" s="327">
        <v>0</v>
      </c>
      <c r="E8" s="328"/>
      <c r="F8" s="182"/>
      <c r="G8" s="329" t="s">
        <v>74</v>
      </c>
      <c r="H8" s="329"/>
      <c r="I8" s="329"/>
    </row>
    <row r="9" spans="2:10" ht="23" thickBot="1">
      <c r="B9" s="108"/>
      <c r="C9" s="194" t="s">
        <v>6</v>
      </c>
      <c r="D9" s="327">
        <v>0</v>
      </c>
      <c r="E9" s="328"/>
      <c r="F9" s="182"/>
      <c r="G9" s="248"/>
      <c r="H9" s="259" t="s">
        <v>168</v>
      </c>
      <c r="I9" s="258" t="s">
        <v>166</v>
      </c>
    </row>
    <row r="10" spans="2:10" ht="23" thickBot="1">
      <c r="B10" s="108"/>
      <c r="C10" s="194" t="s">
        <v>7</v>
      </c>
      <c r="D10" s="327">
        <v>0</v>
      </c>
      <c r="E10" s="328"/>
      <c r="F10" s="182"/>
      <c r="G10" s="251" t="s">
        <v>21</v>
      </c>
      <c r="H10" s="262">
        <f>D18</f>
        <v>0</v>
      </c>
      <c r="I10" s="271">
        <f>D18*4</f>
        <v>0</v>
      </c>
    </row>
    <row r="11" spans="2:10" ht="21" customHeight="1" thickBot="1">
      <c r="B11" s="108"/>
      <c r="C11" s="194" t="s">
        <v>8</v>
      </c>
      <c r="D11" s="327">
        <v>0</v>
      </c>
      <c r="E11" s="328"/>
      <c r="F11" s="182"/>
      <c r="G11" s="349" t="s">
        <v>138</v>
      </c>
      <c r="H11" s="349"/>
      <c r="I11" s="349"/>
      <c r="J11" s="349"/>
    </row>
    <row r="12" spans="2:10" ht="23" thickBot="1">
      <c r="B12" s="108"/>
      <c r="C12" s="194" t="s">
        <v>13</v>
      </c>
      <c r="D12" s="327">
        <v>0</v>
      </c>
      <c r="E12" s="328"/>
      <c r="F12" s="182"/>
      <c r="G12" s="224"/>
      <c r="H12" s="224"/>
      <c r="I12" s="224"/>
      <c r="J12" s="224"/>
    </row>
    <row r="13" spans="2:10" ht="8" customHeight="1" thickBot="1">
      <c r="B13" s="108"/>
      <c r="C13" s="195"/>
      <c r="D13" s="173"/>
      <c r="E13" s="223"/>
      <c r="G13"/>
      <c r="H13"/>
    </row>
    <row r="14" spans="2:10" ht="23" thickBot="1">
      <c r="B14" s="108"/>
      <c r="C14" s="196" t="s">
        <v>9</v>
      </c>
      <c r="D14" s="327">
        <v>0</v>
      </c>
      <c r="E14" s="328"/>
      <c r="F14" s="182"/>
      <c r="G14" s="3"/>
    </row>
    <row r="15" spans="2:10" ht="23" thickBot="1">
      <c r="B15" s="110"/>
      <c r="C15" s="197" t="s">
        <v>14</v>
      </c>
      <c r="D15" s="327">
        <v>0</v>
      </c>
      <c r="E15" s="328"/>
      <c r="F15" s="182"/>
    </row>
    <row r="16" spans="2:10" ht="23" thickBot="1">
      <c r="B16" s="110"/>
      <c r="C16" s="166" t="s">
        <v>128</v>
      </c>
      <c r="D16" s="327">
        <v>0</v>
      </c>
      <c r="E16" s="328"/>
      <c r="F16" s="182"/>
    </row>
    <row r="17" spans="2:9" ht="23" thickBot="1">
      <c r="B17" s="108"/>
      <c r="C17" s="166" t="s">
        <v>128</v>
      </c>
      <c r="D17" s="327">
        <v>0</v>
      </c>
      <c r="E17" s="328"/>
      <c r="F17" s="182"/>
    </row>
    <row r="18" spans="2:9" ht="22">
      <c r="B18" s="108"/>
      <c r="C18" s="283" t="s">
        <v>4</v>
      </c>
      <c r="D18" s="330">
        <f>SUM(D8:D17)</f>
        <v>0</v>
      </c>
      <c r="E18" s="331"/>
      <c r="F18" s="176"/>
    </row>
    <row r="19" spans="2:9" ht="75" customHeight="1">
      <c r="B19" s="108"/>
      <c r="C19" s="338" t="s">
        <v>189</v>
      </c>
      <c r="D19" s="338"/>
      <c r="E19" s="339"/>
    </row>
    <row r="20" spans="2:9" ht="22" thickBot="1">
      <c r="B20" s="158">
        <v>2</v>
      </c>
      <c r="C20" s="332" t="s">
        <v>173</v>
      </c>
      <c r="D20" s="333"/>
      <c r="E20" s="171"/>
      <c r="G20" s="236"/>
    </row>
    <row r="21" spans="2:9" ht="22" customHeight="1" thickBot="1">
      <c r="B21" s="108"/>
      <c r="C21" s="111" t="s">
        <v>10</v>
      </c>
      <c r="D21" s="334">
        <v>0</v>
      </c>
      <c r="E21" s="335"/>
      <c r="F21" s="183"/>
      <c r="G21" s="329" t="s">
        <v>74</v>
      </c>
      <c r="H21" s="329"/>
      <c r="I21" s="329"/>
    </row>
    <row r="22" spans="2:9" ht="23" thickBot="1">
      <c r="B22" s="108"/>
      <c r="C22" s="112" t="s">
        <v>11</v>
      </c>
      <c r="D22" s="334">
        <v>0</v>
      </c>
      <c r="E22" s="335"/>
      <c r="F22" s="183"/>
      <c r="G22" s="252"/>
      <c r="H22" s="255" t="s">
        <v>168</v>
      </c>
      <c r="I22" s="256" t="s">
        <v>166</v>
      </c>
    </row>
    <row r="23" spans="2:9" ht="23" thickBot="1">
      <c r="B23" s="108"/>
      <c r="C23" s="112" t="s">
        <v>75</v>
      </c>
      <c r="D23" s="334">
        <v>0</v>
      </c>
      <c r="E23" s="335"/>
      <c r="F23" s="183"/>
      <c r="G23" s="249" t="s">
        <v>21</v>
      </c>
      <c r="H23" s="260">
        <f>D18</f>
        <v>0</v>
      </c>
      <c r="I23" s="261">
        <f>D18*4</f>
        <v>0</v>
      </c>
    </row>
    <row r="24" spans="2:9" ht="40" thickBot="1">
      <c r="B24" s="108"/>
      <c r="C24" s="165" t="s">
        <v>203</v>
      </c>
      <c r="D24" s="334"/>
      <c r="E24" s="335"/>
      <c r="F24" s="183"/>
      <c r="G24" s="250" t="s">
        <v>171</v>
      </c>
      <c r="H24" s="262">
        <f>D27</f>
        <v>0</v>
      </c>
      <c r="I24" s="263">
        <f>D27*4</f>
        <v>0</v>
      </c>
    </row>
    <row r="25" spans="2:9" ht="23" thickBot="1">
      <c r="B25" s="108"/>
      <c r="C25" s="166"/>
      <c r="D25" s="334">
        <v>0</v>
      </c>
      <c r="E25" s="335"/>
      <c r="F25" s="183"/>
      <c r="G25" s="247" t="s">
        <v>141</v>
      </c>
      <c r="H25" s="264">
        <f>H23-H24</f>
        <v>0</v>
      </c>
      <c r="I25" s="264">
        <f>I23-I24</f>
        <v>0</v>
      </c>
    </row>
    <row r="26" spans="2:9" ht="22" thickBot="1">
      <c r="B26" s="108"/>
      <c r="C26" s="167"/>
      <c r="D26" s="334">
        <v>0</v>
      </c>
      <c r="E26" s="335"/>
      <c r="F26" s="183"/>
      <c r="H26" s="265"/>
      <c r="I26" s="265"/>
    </row>
    <row r="27" spans="2:9" ht="22">
      <c r="B27" s="108"/>
      <c r="C27" s="283" t="s">
        <v>12</v>
      </c>
      <c r="D27" s="330">
        <f>SUM(D21:D26)</f>
        <v>0</v>
      </c>
      <c r="E27" s="331"/>
      <c r="F27" s="176"/>
      <c r="H27" s="265"/>
      <c r="I27" s="265"/>
    </row>
    <row r="28" spans="2:9">
      <c r="B28" s="108"/>
      <c r="C28" s="192"/>
      <c r="D28" s="222"/>
      <c r="E28" s="209"/>
      <c r="F28" s="176"/>
      <c r="H28" s="265"/>
      <c r="I28" s="265"/>
    </row>
    <row r="29" spans="2:9" ht="22">
      <c r="B29" s="108"/>
      <c r="C29" s="192" t="s">
        <v>133</v>
      </c>
      <c r="D29" s="336">
        <f>D18-D27</f>
        <v>0</v>
      </c>
      <c r="E29" s="337"/>
      <c r="F29" s="176"/>
      <c r="H29" s="265"/>
      <c r="I29" s="265"/>
    </row>
    <row r="30" spans="2:9" ht="84" customHeight="1">
      <c r="B30" s="108"/>
      <c r="C30" s="338" t="s">
        <v>190</v>
      </c>
      <c r="D30" s="338"/>
      <c r="E30" s="339"/>
      <c r="H30" s="265"/>
      <c r="I30" s="265"/>
    </row>
    <row r="31" spans="2:9" ht="21" customHeight="1" thickBot="1">
      <c r="B31" s="113">
        <v>3</v>
      </c>
      <c r="C31" s="170" t="s">
        <v>139</v>
      </c>
      <c r="D31" s="342"/>
      <c r="E31" s="343"/>
      <c r="F31" s="177"/>
      <c r="G31" s="236" t="s">
        <v>163</v>
      </c>
      <c r="H31" s="265"/>
      <c r="I31" s="265"/>
    </row>
    <row r="32" spans="2:9" s="114" customFormat="1" ht="21" customHeight="1" thickBot="1">
      <c r="B32" s="113"/>
      <c r="C32" s="188" t="s">
        <v>54</v>
      </c>
      <c r="D32" s="340">
        <v>0</v>
      </c>
      <c r="E32" s="341"/>
      <c r="F32" s="184"/>
      <c r="G32" s="329" t="s">
        <v>74</v>
      </c>
      <c r="H32" s="329"/>
      <c r="I32" s="329"/>
    </row>
    <row r="33" spans="2:10" s="114" customFormat="1" ht="18" customHeight="1" thickBot="1">
      <c r="B33" s="113"/>
      <c r="C33" s="189" t="s">
        <v>55</v>
      </c>
      <c r="D33" s="340">
        <v>0</v>
      </c>
      <c r="E33" s="341"/>
      <c r="F33" s="184"/>
      <c r="G33" s="252"/>
      <c r="H33" s="266" t="s">
        <v>168</v>
      </c>
      <c r="I33" s="267" t="s">
        <v>166</v>
      </c>
    </row>
    <row r="34" spans="2:10" ht="23" thickBot="1">
      <c r="B34" s="113"/>
      <c r="C34" s="190" t="s">
        <v>37</v>
      </c>
      <c r="D34" s="340">
        <v>0</v>
      </c>
      <c r="E34" s="341"/>
      <c r="F34" s="184"/>
      <c r="G34" s="249" t="s">
        <v>21</v>
      </c>
      <c r="H34" s="268">
        <f>D18</f>
        <v>0</v>
      </c>
      <c r="I34" s="269">
        <f>D18*4</f>
        <v>0</v>
      </c>
    </row>
    <row r="35" spans="2:10" ht="40" thickBot="1">
      <c r="B35" s="117"/>
      <c r="C35" s="185" t="s">
        <v>204</v>
      </c>
      <c r="D35" s="293"/>
      <c r="E35" s="294"/>
      <c r="F35" s="184"/>
      <c r="G35" s="253" t="s">
        <v>171</v>
      </c>
      <c r="H35" s="268">
        <f>D27</f>
        <v>0</v>
      </c>
      <c r="I35" s="269">
        <f>D27*4</f>
        <v>0</v>
      </c>
    </row>
    <row r="36" spans="2:10" ht="23" thickBot="1">
      <c r="B36" s="117"/>
      <c r="C36" s="230" t="s">
        <v>158</v>
      </c>
      <c r="D36" s="293">
        <v>0</v>
      </c>
      <c r="E36" s="294"/>
      <c r="F36" s="184"/>
      <c r="G36" s="254" t="s">
        <v>165</v>
      </c>
      <c r="H36" s="270">
        <f>D39</f>
        <v>0</v>
      </c>
      <c r="I36" s="271">
        <f>D39*4</f>
        <v>0</v>
      </c>
      <c r="J36" s="257" t="s">
        <v>167</v>
      </c>
    </row>
    <row r="37" spans="2:10" ht="23" thickBot="1">
      <c r="B37" s="117"/>
      <c r="C37" s="230" t="s">
        <v>135</v>
      </c>
      <c r="D37" s="293">
        <v>0</v>
      </c>
      <c r="E37" s="294"/>
      <c r="F37" s="184"/>
      <c r="G37" s="239" t="s">
        <v>140</v>
      </c>
      <c r="H37" s="265">
        <f>H34-H35-H36</f>
        <v>0</v>
      </c>
      <c r="I37" s="265">
        <f>I34-(I36+I35)</f>
        <v>0</v>
      </c>
    </row>
    <row r="38" spans="2:10" ht="22" thickBot="1">
      <c r="B38" s="118"/>
      <c r="C38" s="191" t="s">
        <v>134</v>
      </c>
      <c r="D38" s="293">
        <v>0</v>
      </c>
      <c r="E38" s="294"/>
      <c r="F38" s="184"/>
      <c r="G38" s="239"/>
      <c r="H38" s="119"/>
    </row>
    <row r="39" spans="2:10">
      <c r="B39" s="118"/>
      <c r="C39" s="208" t="s">
        <v>142</v>
      </c>
      <c r="D39" s="295">
        <f>SUM(D32:D38)</f>
        <v>0</v>
      </c>
      <c r="E39" s="296"/>
      <c r="F39" s="184"/>
      <c r="G39" s="3"/>
      <c r="H39" s="119"/>
    </row>
    <row r="40" spans="2:10">
      <c r="B40" s="118"/>
      <c r="C40" s="120"/>
      <c r="D40" s="174"/>
      <c r="E40" s="171"/>
      <c r="F40" s="178"/>
      <c r="H40" s="105"/>
    </row>
    <row r="41" spans="2:10">
      <c r="B41" s="113">
        <v>4</v>
      </c>
      <c r="C41" s="93" t="s">
        <v>164</v>
      </c>
      <c r="D41" s="297">
        <f>D29-D39</f>
        <v>0</v>
      </c>
      <c r="E41" s="298"/>
      <c r="G41" s="221"/>
      <c r="H41" s="221"/>
    </row>
    <row r="42" spans="2:10" s="114" customFormat="1" ht="22" thickBot="1">
      <c r="B42" s="95"/>
      <c r="C42" s="96"/>
      <c r="D42" s="96"/>
      <c r="E42" s="97"/>
      <c r="F42" s="179"/>
      <c r="G42" s="246"/>
    </row>
    <row r="43" spans="2:10">
      <c r="F43" s="6"/>
    </row>
    <row r="44" spans="2:10" s="202" customFormat="1">
      <c r="B44" s="199"/>
      <c r="C44" s="200"/>
      <c r="D44" s="201"/>
      <c r="G44" s="203"/>
    </row>
    <row r="45" spans="2:10" s="202" customFormat="1">
      <c r="C45" s="232"/>
      <c r="D45" s="204"/>
      <c r="G45" s="203"/>
    </row>
    <row r="46" spans="2:10" s="202" customFormat="1">
      <c r="B46" s="205"/>
      <c r="C46" s="232"/>
      <c r="G46" s="203"/>
    </row>
    <row r="47" spans="2:10" s="202" customFormat="1">
      <c r="B47" s="199"/>
      <c r="G47" s="203"/>
    </row>
    <row r="48" spans="2:10" s="202" customFormat="1">
      <c r="C48" s="206"/>
      <c r="D48" s="206"/>
      <c r="G48" s="203"/>
    </row>
    <row r="49" spans="2:8" s="202" customFormat="1">
      <c r="C49" s="199"/>
      <c r="D49" s="199"/>
      <c r="G49" s="203"/>
    </row>
    <row r="50" spans="2:8" s="202" customFormat="1">
      <c r="B50" s="205"/>
      <c r="C50" s="206"/>
      <c r="D50" s="206"/>
      <c r="E50" s="206"/>
      <c r="F50" s="206"/>
      <c r="G50" s="206"/>
      <c r="H50" s="206"/>
    </row>
    <row r="51" spans="2:8" s="202" customFormat="1">
      <c r="C51" s="206"/>
      <c r="D51" s="206"/>
      <c r="E51" s="206"/>
      <c r="F51" s="206"/>
      <c r="G51" s="206"/>
      <c r="H51" s="206"/>
    </row>
    <row r="52" spans="2:8" s="202" customFormat="1">
      <c r="C52" s="206"/>
      <c r="D52" s="206"/>
      <c r="E52" s="206"/>
      <c r="F52" s="206"/>
      <c r="G52" s="206"/>
      <c r="H52" s="206"/>
    </row>
    <row r="53" spans="2:8" s="202" customFormat="1">
      <c r="C53" s="206"/>
      <c r="D53" s="206"/>
      <c r="E53" s="206"/>
      <c r="F53" s="206"/>
      <c r="G53" s="206"/>
      <c r="H53" s="206"/>
    </row>
    <row r="54" spans="2:8">
      <c r="B54" s="3"/>
      <c r="C54"/>
      <c r="D54"/>
      <c r="E54"/>
      <c r="F54"/>
      <c r="G54"/>
      <c r="H54"/>
    </row>
    <row r="55" spans="2:8">
      <c r="C55"/>
      <c r="D55"/>
      <c r="E55"/>
      <c r="F55"/>
      <c r="G55"/>
      <c r="H55"/>
    </row>
    <row r="56" spans="2:8">
      <c r="C56"/>
      <c r="D56"/>
      <c r="E56"/>
      <c r="F56"/>
      <c r="G56"/>
      <c r="H56"/>
    </row>
    <row r="57" spans="2:8">
      <c r="C57"/>
      <c r="D57"/>
      <c r="E57"/>
      <c r="F57"/>
      <c r="G57"/>
      <c r="H57"/>
    </row>
    <row r="58" spans="2:8">
      <c r="C58"/>
      <c r="D58"/>
      <c r="E58"/>
      <c r="F58"/>
      <c r="G58"/>
      <c r="H58"/>
    </row>
  </sheetData>
  <sheetProtection sheet="1" selectLockedCells="1"/>
  <mergeCells count="33">
    <mergeCell ref="B2:E2"/>
    <mergeCell ref="C5:E5"/>
    <mergeCell ref="C19:E19"/>
    <mergeCell ref="G11:J11"/>
    <mergeCell ref="G2:J2"/>
    <mergeCell ref="D12:E12"/>
    <mergeCell ref="D14:E14"/>
    <mergeCell ref="D15:E15"/>
    <mergeCell ref="D16:E16"/>
    <mergeCell ref="D33:E33"/>
    <mergeCell ref="D34:E34"/>
    <mergeCell ref="D21:E21"/>
    <mergeCell ref="D22:E22"/>
    <mergeCell ref="D23:E23"/>
    <mergeCell ref="D24:E24"/>
    <mergeCell ref="D25:E25"/>
    <mergeCell ref="D31:E31"/>
    <mergeCell ref="D32:E32"/>
    <mergeCell ref="D27:E27"/>
    <mergeCell ref="G8:I8"/>
    <mergeCell ref="D17:E17"/>
    <mergeCell ref="D18:E18"/>
    <mergeCell ref="G32:I32"/>
    <mergeCell ref="G21:I21"/>
    <mergeCell ref="C20:D20"/>
    <mergeCell ref="D26:E26"/>
    <mergeCell ref="D29:E29"/>
    <mergeCell ref="C30:E30"/>
    <mergeCell ref="D3:E3"/>
    <mergeCell ref="D8:E8"/>
    <mergeCell ref="D9:E9"/>
    <mergeCell ref="D10:E10"/>
    <mergeCell ref="D11:E11"/>
  </mergeCells>
  <phoneticPr fontId="2" type="noConversion"/>
  <pageMargins left="0.5" right="0.5" top="0.5" bottom="0.5" header="0.25" footer="0.25"/>
  <pageSetup scale="64" orientation="portrait" horizontalDpi="4294967292" verticalDpi="4294967292"/>
  <headerFooter alignWithMargins="0"/>
  <ignoredErrors>
    <ignoredError sqref="D18 D27" emptyCellReference="1"/>
    <ignoredError sqref="C36:C37" numberStoredAsText="1"/>
  </ignoredErrors>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8"/>
  </sheetPr>
  <dimension ref="B1:L33"/>
  <sheetViews>
    <sheetView zoomScaleNormal="100" workbookViewId="0">
      <selection activeCell="D5" sqref="D5:E5"/>
    </sheetView>
  </sheetViews>
  <sheetFormatPr baseColWidth="10" defaultRowHeight="16"/>
  <cols>
    <col min="1" max="1" width="1.1640625" customWidth="1"/>
    <col min="2" max="2" width="2.83203125" customWidth="1"/>
    <col min="3" max="3" width="94.6640625" customWidth="1"/>
    <col min="4" max="4" width="13.83203125" customWidth="1"/>
    <col min="5" max="5" width="6.83203125" customWidth="1"/>
    <col min="6" max="6" width="3.1640625" customWidth="1"/>
    <col min="7" max="7" width="30.5" customWidth="1"/>
    <col min="8" max="9" width="17.33203125" customWidth="1"/>
  </cols>
  <sheetData>
    <row r="1" spans="2:12" ht="30" customHeight="1">
      <c r="B1" s="344" t="s">
        <v>161</v>
      </c>
      <c r="C1" s="345"/>
      <c r="D1" s="345"/>
      <c r="E1" s="346"/>
      <c r="F1" s="217"/>
    </row>
    <row r="2" spans="2:12">
      <c r="B2" s="213"/>
      <c r="C2" s="338"/>
      <c r="D2" s="338"/>
      <c r="E2" s="339"/>
    </row>
    <row r="3" spans="2:12" ht="21">
      <c r="B3" s="213"/>
      <c r="C3" s="338" t="s">
        <v>178</v>
      </c>
      <c r="D3" s="338"/>
      <c r="E3" s="339"/>
      <c r="G3" s="370"/>
      <c r="H3" s="370"/>
      <c r="I3" s="370"/>
      <c r="J3" s="370"/>
      <c r="K3" s="370"/>
      <c r="L3" s="370"/>
    </row>
    <row r="4" spans="2:12" ht="20" customHeight="1">
      <c r="B4" s="113">
        <v>4</v>
      </c>
      <c r="C4" s="93" t="s">
        <v>136</v>
      </c>
      <c r="D4" s="371">
        <f>College!D41</f>
        <v>0</v>
      </c>
      <c r="E4" s="372"/>
      <c r="G4" s="353" t="s">
        <v>146</v>
      </c>
      <c r="H4" s="353"/>
      <c r="I4" s="225"/>
      <c r="J4" s="225"/>
      <c r="K4" s="225"/>
      <c r="L4" s="225"/>
    </row>
    <row r="5" spans="2:12" ht="22">
      <c r="B5" s="219"/>
      <c r="C5" s="218" t="s">
        <v>143</v>
      </c>
      <c r="D5" s="358">
        <v>0</v>
      </c>
      <c r="E5" s="359"/>
      <c r="G5" s="115" t="s">
        <v>49</v>
      </c>
      <c r="H5" s="116">
        <v>5500</v>
      </c>
    </row>
    <row r="6" spans="2:12" ht="22">
      <c r="B6" s="113"/>
      <c r="C6" s="218" t="s">
        <v>144</v>
      </c>
      <c r="D6" s="358">
        <v>0</v>
      </c>
      <c r="E6" s="359"/>
      <c r="G6" s="168" t="s">
        <v>50</v>
      </c>
      <c r="H6" s="169">
        <v>6500</v>
      </c>
    </row>
    <row r="7" spans="2:12" ht="22">
      <c r="B7" s="113"/>
      <c r="C7" s="218" t="s">
        <v>179</v>
      </c>
      <c r="D7" s="358">
        <v>0</v>
      </c>
      <c r="E7" s="359"/>
      <c r="G7" s="115" t="s">
        <v>51</v>
      </c>
      <c r="H7" s="116">
        <v>7500</v>
      </c>
    </row>
    <row r="8" spans="2:12" ht="22">
      <c r="B8" s="113"/>
      <c r="C8" s="208" t="s">
        <v>155</v>
      </c>
      <c r="D8" s="360">
        <f>SUM(D5:E7)</f>
        <v>0</v>
      </c>
      <c r="E8" s="361"/>
      <c r="G8" s="115" t="s">
        <v>52</v>
      </c>
      <c r="H8" s="116">
        <v>7500</v>
      </c>
    </row>
    <row r="9" spans="2:12" ht="22">
      <c r="B9" s="113"/>
      <c r="C9" s="120"/>
      <c r="D9" s="215"/>
      <c r="E9" s="216"/>
      <c r="G9" s="221" t="s">
        <v>169</v>
      </c>
      <c r="H9" s="119">
        <f>SUM(H5:H8)</f>
        <v>27000</v>
      </c>
    </row>
    <row r="10" spans="2:12" ht="21">
      <c r="B10" s="113">
        <v>5</v>
      </c>
      <c r="C10" s="245" t="s">
        <v>162</v>
      </c>
      <c r="D10" s="362">
        <f>REMAINING_GAP_AMOUNT___ESTIMATED__STUDENT_LOAN_NEED_FOR_UPCOMING_YEAR__Gap_Amount___Projected_Funding-D8</f>
        <v>0</v>
      </c>
      <c r="E10" s="363"/>
      <c r="G10" s="221"/>
      <c r="H10" s="119"/>
    </row>
    <row r="11" spans="2:12" ht="60">
      <c r="B11" s="113"/>
      <c r="C11" s="228" t="s">
        <v>191</v>
      </c>
      <c r="D11" s="215"/>
      <c r="E11" s="216"/>
      <c r="G11" s="221"/>
      <c r="H11" s="119"/>
    </row>
    <row r="12" spans="2:12" ht="21">
      <c r="B12" s="113"/>
      <c r="C12" s="364"/>
      <c r="D12" s="365"/>
      <c r="E12" s="216"/>
      <c r="G12" s="210"/>
      <c r="H12" s="210"/>
      <c r="I12" s="210"/>
    </row>
    <row r="13" spans="2:12" ht="22" thickBot="1">
      <c r="B13" s="113"/>
      <c r="C13" s="366"/>
      <c r="D13" s="367"/>
      <c r="E13" s="216"/>
      <c r="G13" s="352" t="s">
        <v>148</v>
      </c>
      <c r="H13" s="352"/>
      <c r="I13" s="352"/>
    </row>
    <row r="14" spans="2:12" ht="22">
      <c r="B14" s="113"/>
      <c r="C14" s="366"/>
      <c r="D14" s="367"/>
      <c r="E14" s="216"/>
      <c r="G14" s="272"/>
      <c r="H14" s="278" t="s">
        <v>168</v>
      </c>
      <c r="I14" s="279" t="s">
        <v>166</v>
      </c>
    </row>
    <row r="15" spans="2:12" ht="22">
      <c r="B15" s="113"/>
      <c r="C15" s="366"/>
      <c r="D15" s="367"/>
      <c r="E15" s="216"/>
      <c r="G15" s="249" t="s">
        <v>21</v>
      </c>
      <c r="H15" s="275">
        <f>College!D18</f>
        <v>0</v>
      </c>
      <c r="I15" s="211">
        <f>H15*4</f>
        <v>0</v>
      </c>
    </row>
    <row r="16" spans="2:12" ht="22">
      <c r="B16" s="113"/>
      <c r="C16" s="366"/>
      <c r="D16" s="367"/>
      <c r="E16" s="216"/>
      <c r="G16" s="253" t="s">
        <v>171</v>
      </c>
      <c r="H16" s="275">
        <f>College!D27</f>
        <v>0</v>
      </c>
      <c r="I16" s="211">
        <f>H16*4</f>
        <v>0</v>
      </c>
    </row>
    <row r="17" spans="2:9" ht="22">
      <c r="B17" s="113"/>
      <c r="C17" s="366"/>
      <c r="D17" s="367"/>
      <c r="E17" s="216"/>
      <c r="G17" s="280" t="s">
        <v>165</v>
      </c>
      <c r="H17" s="276">
        <f>College!D39</f>
        <v>0</v>
      </c>
      <c r="I17" s="274">
        <f>H17*4</f>
        <v>0</v>
      </c>
    </row>
    <row r="18" spans="2:9" ht="23" thickBot="1">
      <c r="B18" s="113"/>
      <c r="C18" s="368"/>
      <c r="D18" s="369"/>
      <c r="E18" s="216"/>
      <c r="G18" s="273" t="s">
        <v>147</v>
      </c>
      <c r="H18" s="277">
        <f>D8</f>
        <v>0</v>
      </c>
      <c r="I18" s="212">
        <f>H18*4</f>
        <v>0</v>
      </c>
    </row>
    <row r="19" spans="2:9" ht="22">
      <c r="B19" s="113"/>
      <c r="C19" s="120"/>
      <c r="D19" s="215"/>
      <c r="E19" s="216"/>
      <c r="G19" s="226" t="s">
        <v>140</v>
      </c>
      <c r="H19" s="243">
        <f>H15-H16-H18-H17</f>
        <v>0</v>
      </c>
      <c r="I19" s="243">
        <f>I15-I16-I18-I17</f>
        <v>0</v>
      </c>
    </row>
    <row r="20" spans="2:9" ht="19">
      <c r="B20" s="220"/>
      <c r="C20" s="338" t="s">
        <v>192</v>
      </c>
      <c r="D20" s="338"/>
      <c r="E20" s="339"/>
      <c r="F20" s="244"/>
    </row>
    <row r="21" spans="2:9" ht="22" thickBot="1">
      <c r="B21" s="113">
        <v>6</v>
      </c>
      <c r="C21" s="170" t="s">
        <v>137</v>
      </c>
      <c r="D21" s="241"/>
      <c r="E21" s="171"/>
      <c r="G21" s="238"/>
      <c r="H21" s="238"/>
    </row>
    <row r="22" spans="2:9" ht="22" thickBot="1">
      <c r="B22" s="113"/>
      <c r="C22" s="188" t="s">
        <v>150</v>
      </c>
      <c r="D22" s="340">
        <v>0</v>
      </c>
      <c r="E22" s="341"/>
      <c r="G22" s="238"/>
      <c r="H22" s="238"/>
    </row>
    <row r="23" spans="2:9" ht="23" thickBot="1">
      <c r="B23" s="113"/>
      <c r="C23" s="189" t="s">
        <v>151</v>
      </c>
      <c r="D23" s="340">
        <v>0</v>
      </c>
      <c r="E23" s="341"/>
    </row>
    <row r="24" spans="2:9" ht="21" customHeight="1" thickBot="1">
      <c r="B24" s="113"/>
      <c r="C24" s="185" t="s">
        <v>152</v>
      </c>
      <c r="D24" s="340">
        <v>0</v>
      </c>
      <c r="E24" s="341"/>
    </row>
    <row r="25" spans="2:9" ht="25" customHeight="1" thickBot="1">
      <c r="B25" s="117"/>
      <c r="C25" s="185" t="s">
        <v>153</v>
      </c>
      <c r="D25" s="340">
        <v>0</v>
      </c>
      <c r="E25" s="341"/>
    </row>
    <row r="26" spans="2:9" ht="22" thickBot="1">
      <c r="B26" s="118"/>
      <c r="C26" s="190" t="s">
        <v>154</v>
      </c>
      <c r="D26" s="340">
        <v>0</v>
      </c>
      <c r="E26" s="341"/>
    </row>
    <row r="27" spans="2:9" ht="21">
      <c r="B27" s="118"/>
      <c r="C27" s="208" t="s">
        <v>156</v>
      </c>
      <c r="D27" s="356">
        <f>SUM(D22:D26)</f>
        <v>0</v>
      </c>
      <c r="E27" s="357"/>
    </row>
    <row r="28" spans="2:9">
      <c r="B28" s="213"/>
      <c r="C28" s="214"/>
      <c r="D28" s="214"/>
      <c r="E28" s="198"/>
    </row>
    <row r="29" spans="2:9" ht="24" customHeight="1">
      <c r="B29" s="281">
        <v>7</v>
      </c>
      <c r="C29" s="245" t="s">
        <v>170</v>
      </c>
      <c r="D29" s="336">
        <f>D27+D8</f>
        <v>0</v>
      </c>
      <c r="E29" s="337"/>
    </row>
    <row r="30" spans="2:9" ht="24" customHeight="1" thickBot="1">
      <c r="B30" s="284">
        <v>8</v>
      </c>
      <c r="C30" s="285" t="s">
        <v>180</v>
      </c>
      <c r="D30" s="354">
        <f>((D8+D27)/Year)*4</f>
        <v>0</v>
      </c>
      <c r="E30" s="355"/>
      <c r="G30" s="292"/>
      <c r="I30" s="242"/>
    </row>
    <row r="31" spans="2:9" ht="21">
      <c r="B31" s="282"/>
      <c r="C31" s="286" t="s">
        <v>181</v>
      </c>
      <c r="G31" s="226"/>
      <c r="H31" s="240"/>
    </row>
    <row r="32" spans="2:9" ht="21">
      <c r="C32" s="351" t="s">
        <v>149</v>
      </c>
      <c r="D32" s="204"/>
      <c r="E32" s="202"/>
    </row>
    <row r="33" spans="3:5" ht="21">
      <c r="C33" s="351"/>
      <c r="D33" s="202"/>
      <c r="E33" s="202"/>
    </row>
  </sheetData>
  <sheetProtection sheet="1" selectLockedCells="1"/>
  <mergeCells count="23">
    <mergeCell ref="G3:L3"/>
    <mergeCell ref="C20:E20"/>
    <mergeCell ref="D4:E4"/>
    <mergeCell ref="D5:E5"/>
    <mergeCell ref="D6:E6"/>
    <mergeCell ref="B1:E1"/>
    <mergeCell ref="D7:E7"/>
    <mergeCell ref="D22:E22"/>
    <mergeCell ref="D23:E23"/>
    <mergeCell ref="D8:E8"/>
    <mergeCell ref="C2:E2"/>
    <mergeCell ref="C3:E3"/>
    <mergeCell ref="D10:E10"/>
    <mergeCell ref="C12:D18"/>
    <mergeCell ref="C32:C33"/>
    <mergeCell ref="D24:E24"/>
    <mergeCell ref="G13:I13"/>
    <mergeCell ref="G4:H4"/>
    <mergeCell ref="D29:E29"/>
    <mergeCell ref="D30:E30"/>
    <mergeCell ref="D26:E26"/>
    <mergeCell ref="D27:E27"/>
    <mergeCell ref="D25:E25"/>
  </mergeCells>
  <conditionalFormatting sqref="H19">
    <cfRule type="expression" dxfId="16" priority="6">
      <formula>$H$19&lt;=0</formula>
    </cfRule>
    <cfRule type="expression" dxfId="15" priority="7">
      <formula>$H$19&gt;0</formula>
    </cfRule>
  </conditionalFormatting>
  <conditionalFormatting sqref="D10:E10">
    <cfRule type="expression" dxfId="14" priority="4">
      <formula>$D$10&lt;=0</formula>
    </cfRule>
    <cfRule type="expression" dxfId="13" priority="5">
      <formula>$D$10&gt;0</formula>
    </cfRule>
  </conditionalFormatting>
  <conditionalFormatting sqref="C12:D18">
    <cfRule type="expression" dxfId="12" priority="3">
      <formula>$D$10&gt;0</formula>
    </cfRule>
  </conditionalFormatting>
  <conditionalFormatting sqref="I19">
    <cfRule type="expression" dxfId="11" priority="1">
      <formula>$H$19&lt;=0</formula>
    </cfRule>
    <cfRule type="expression" dxfId="10" priority="2">
      <formula>$H$19&gt;0</formula>
    </cfRule>
  </conditionalFormatting>
  <pageMargins left="0.75" right="0.75" top="1" bottom="1" header="0.5" footer="0.5"/>
  <pageSetup orientation="portrait" horizontalDpi="4294967292" verticalDpi="4294967292"/>
  <headerFooter alignWithMargins="0"/>
  <ignoredErrors>
    <ignoredError sqref="D8" emptyCellReference="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9"/>
    <pageSetUpPr fitToPage="1"/>
  </sheetPr>
  <dimension ref="A1:I61"/>
  <sheetViews>
    <sheetView topLeftCell="A26" zoomScaleNormal="100" workbookViewId="0">
      <selection activeCell="D7" sqref="D7"/>
    </sheetView>
  </sheetViews>
  <sheetFormatPr baseColWidth="10" defaultRowHeight="16"/>
  <cols>
    <col min="1" max="1" width="1.1640625" style="7" customWidth="1"/>
    <col min="2" max="2" width="2.83203125" style="18" customWidth="1"/>
    <col min="3" max="3" width="27.6640625" style="7" customWidth="1"/>
    <col min="4" max="4" width="32.5" style="7" customWidth="1"/>
    <col min="5" max="5" width="22.6640625" style="7" customWidth="1"/>
    <col min="6" max="6" width="38.6640625" style="6" customWidth="1"/>
    <col min="7" max="7" width="5.33203125" style="7" customWidth="1"/>
    <col min="8" max="8" width="60.33203125" style="7" customWidth="1"/>
    <col min="9" max="16384" width="10.83203125" style="7"/>
  </cols>
  <sheetData>
    <row r="1" spans="2:9" ht="10" customHeight="1" thickBot="1"/>
    <row r="2" spans="2:9" ht="31" customHeight="1">
      <c r="B2" s="344" t="s">
        <v>56</v>
      </c>
      <c r="C2" s="345"/>
      <c r="D2" s="345"/>
      <c r="E2" s="345"/>
      <c r="F2" s="346"/>
    </row>
    <row r="3" spans="2:9" ht="177" customHeight="1">
      <c r="B3" s="19"/>
      <c r="C3" s="390" t="s">
        <v>193</v>
      </c>
      <c r="D3" s="391"/>
      <c r="E3" s="391"/>
      <c r="F3" s="392"/>
    </row>
    <row r="4" spans="2:9" ht="15" customHeight="1">
      <c r="B4" s="20"/>
      <c r="C4" s="21"/>
      <c r="D4" s="21"/>
      <c r="E4" s="21"/>
      <c r="F4" s="22"/>
    </row>
    <row r="5" spans="2:9" ht="15" customHeight="1">
      <c r="B5" s="23">
        <v>1</v>
      </c>
      <c r="C5" s="24" t="s">
        <v>62</v>
      </c>
      <c r="D5" s="21"/>
      <c r="E5" s="21"/>
      <c r="F5" s="22"/>
    </row>
    <row r="6" spans="2:9">
      <c r="B6" s="25" t="s">
        <v>18</v>
      </c>
      <c r="C6" s="26" t="s">
        <v>110</v>
      </c>
      <c r="D6" s="27"/>
      <c r="E6" s="27"/>
      <c r="F6" s="28"/>
      <c r="G6" s="29"/>
    </row>
    <row r="7" spans="2:9" ht="21" customHeight="1">
      <c r="B7" s="30"/>
      <c r="C7" s="31" t="s">
        <v>57</v>
      </c>
      <c r="D7" s="151"/>
      <c r="E7" s="32" t="s">
        <v>67</v>
      </c>
      <c r="F7" s="152"/>
      <c r="G7" s="33"/>
    </row>
    <row r="8" spans="2:9" ht="27" customHeight="1">
      <c r="B8" s="30"/>
      <c r="C8" s="21"/>
      <c r="D8" s="21"/>
      <c r="E8" s="21"/>
      <c r="F8" s="34"/>
      <c r="G8" s="35"/>
      <c r="H8" s="35"/>
    </row>
    <row r="9" spans="2:9" ht="68" customHeight="1">
      <c r="B9" s="36" t="s">
        <v>19</v>
      </c>
      <c r="C9" s="387" t="s">
        <v>195</v>
      </c>
      <c r="D9" s="387"/>
      <c r="E9" s="387"/>
      <c r="F9" s="37"/>
      <c r="H9"/>
      <c r="I9"/>
    </row>
    <row r="10" spans="2:9">
      <c r="B10" s="30"/>
      <c r="C10" s="149" t="s">
        <v>58</v>
      </c>
      <c r="D10" s="153">
        <v>0</v>
      </c>
      <c r="E10" s="21"/>
      <c r="F10" s="39"/>
      <c r="H10"/>
      <c r="I10"/>
    </row>
    <row r="11" spans="2:9" ht="29" customHeight="1">
      <c r="B11" s="30"/>
      <c r="C11" s="21"/>
      <c r="D11" s="229" t="s">
        <v>157</v>
      </c>
      <c r="E11" s="21"/>
      <c r="F11" s="40"/>
      <c r="G11" s="33"/>
      <c r="H11"/>
      <c r="I11"/>
    </row>
    <row r="12" spans="2:9" ht="15" customHeight="1">
      <c r="B12" s="41" t="s">
        <v>20</v>
      </c>
      <c r="C12" s="388" t="s">
        <v>111</v>
      </c>
      <c r="D12" s="388"/>
      <c r="E12" s="388"/>
      <c r="F12" s="389"/>
      <c r="G12" s="33"/>
      <c r="H12"/>
      <c r="I12"/>
    </row>
    <row r="13" spans="2:9">
      <c r="B13" s="30"/>
      <c r="C13" s="388"/>
      <c r="D13" s="388"/>
      <c r="E13" s="388"/>
      <c r="F13" s="389"/>
      <c r="G13" s="33"/>
      <c r="H13"/>
      <c r="I13"/>
    </row>
    <row r="14" spans="2:9" ht="15" customHeight="1">
      <c r="B14" s="393"/>
      <c r="C14" s="338" t="s">
        <v>66</v>
      </c>
      <c r="D14" s="338"/>
      <c r="E14" s="338"/>
      <c r="F14" s="22"/>
      <c r="G14" s="42"/>
      <c r="H14"/>
      <c r="I14"/>
    </row>
    <row r="15" spans="2:9" ht="15" customHeight="1">
      <c r="B15" s="393"/>
      <c r="C15" s="338" t="s">
        <v>65</v>
      </c>
      <c r="D15" s="338"/>
      <c r="E15" s="338"/>
      <c r="F15" s="22"/>
      <c r="G15" s="42"/>
      <c r="H15"/>
      <c r="I15"/>
    </row>
    <row r="16" spans="2:9" ht="15" customHeight="1">
      <c r="B16" s="393"/>
      <c r="C16" s="338" t="s">
        <v>112</v>
      </c>
      <c r="D16" s="338"/>
      <c r="E16" s="338"/>
      <c r="F16" s="22"/>
      <c r="G16" s="42"/>
      <c r="H16"/>
      <c r="I16"/>
    </row>
    <row r="17" spans="2:9" ht="15" customHeight="1">
      <c r="B17" s="393"/>
      <c r="C17" s="338" t="s">
        <v>159</v>
      </c>
      <c r="D17" s="338"/>
      <c r="E17" s="338"/>
      <c r="F17" s="22"/>
      <c r="G17" s="42"/>
      <c r="H17"/>
      <c r="I17"/>
    </row>
    <row r="18" spans="2:9" ht="15" customHeight="1">
      <c r="B18" s="393"/>
      <c r="C18" s="43"/>
      <c r="D18" s="43"/>
      <c r="E18" s="43"/>
      <c r="F18" s="22"/>
      <c r="G18" s="42"/>
      <c r="H18"/>
      <c r="I18"/>
    </row>
    <row r="19" spans="2:9" ht="15" customHeight="1">
      <c r="B19" s="30"/>
      <c r="C19" s="47" t="s">
        <v>107</v>
      </c>
      <c r="D19" s="156">
        <v>0</v>
      </c>
      <c r="E19" s="38" t="s">
        <v>108</v>
      </c>
      <c r="F19" s="150">
        <f>D10-D19</f>
        <v>0</v>
      </c>
      <c r="G19" s="42"/>
    </row>
    <row r="20" spans="2:9" ht="15" customHeight="1">
      <c r="B20" s="30"/>
      <c r="C20" s="21"/>
      <c r="D20" s="157" t="s">
        <v>109</v>
      </c>
      <c r="E20" s="21"/>
      <c r="F20" s="22"/>
      <c r="G20" s="42"/>
    </row>
    <row r="21" spans="2:9">
      <c r="B21" s="30"/>
      <c r="C21" s="27"/>
      <c r="D21" s="27"/>
      <c r="E21" s="44"/>
      <c r="F21" s="28"/>
      <c r="G21" s="29"/>
    </row>
    <row r="22" spans="2:9" ht="17" thickBot="1">
      <c r="B22" s="45" t="s">
        <v>63</v>
      </c>
      <c r="C22" s="46" t="s">
        <v>124</v>
      </c>
      <c r="D22" s="47"/>
      <c r="E22" s="48"/>
      <c r="F22" s="28"/>
      <c r="G22" s="29"/>
    </row>
    <row r="23" spans="2:9">
      <c r="B23" s="49"/>
      <c r="C23" s="21"/>
      <c r="D23" s="50" t="s">
        <v>113</v>
      </c>
      <c r="E23" s="51">
        <f>D10/12</f>
        <v>0</v>
      </c>
      <c r="F23" s="52"/>
      <c r="G23" s="29"/>
    </row>
    <row r="24" spans="2:9" ht="17" thickBot="1">
      <c r="B24" s="49"/>
      <c r="C24" s="21"/>
      <c r="D24" s="53" t="s">
        <v>0</v>
      </c>
      <c r="E24" s="54">
        <f>F19/12</f>
        <v>0</v>
      </c>
      <c r="F24" s="52"/>
      <c r="G24" s="29"/>
    </row>
    <row r="25" spans="2:9">
      <c r="B25" s="30"/>
      <c r="C25" s="21"/>
      <c r="D25" s="55" t="s">
        <v>61</v>
      </c>
      <c r="E25" s="56">
        <f>E23-E24</f>
        <v>0</v>
      </c>
      <c r="F25" s="57"/>
      <c r="G25" s="58"/>
    </row>
    <row r="26" spans="2:9">
      <c r="B26" s="30"/>
      <c r="C26" s="21"/>
      <c r="D26" s="55"/>
      <c r="E26" s="59"/>
      <c r="F26" s="57"/>
      <c r="G26" s="58"/>
    </row>
    <row r="27" spans="2:9" ht="19">
      <c r="B27" s="25">
        <v>2</v>
      </c>
      <c r="C27" s="161" t="s">
        <v>106</v>
      </c>
      <c r="D27" s="60"/>
      <c r="E27" s="61"/>
      <c r="F27" s="57"/>
      <c r="G27" s="58"/>
      <c r="I27" s="373" t="s">
        <v>53</v>
      </c>
    </row>
    <row r="28" spans="2:9">
      <c r="B28" s="62" t="s">
        <v>76</v>
      </c>
      <c r="C28" s="21"/>
      <c r="D28" s="63"/>
      <c r="E28" s="21"/>
      <c r="F28" s="22"/>
      <c r="I28" s="373"/>
    </row>
    <row r="29" spans="2:9" ht="32">
      <c r="B29" s="64" t="s">
        <v>18</v>
      </c>
      <c r="C29" s="65" t="s">
        <v>114</v>
      </c>
      <c r="D29" s="154"/>
      <c r="E29" s="381" t="s">
        <v>92</v>
      </c>
      <c r="F29" s="382"/>
      <c r="H29" s="4" t="s">
        <v>39</v>
      </c>
      <c r="I29" s="374"/>
    </row>
    <row r="30" spans="2:9" ht="15" customHeight="1">
      <c r="B30" s="64"/>
      <c r="C30" s="66" t="s">
        <v>26</v>
      </c>
      <c r="D30" s="155">
        <v>0</v>
      </c>
      <c r="E30" s="383"/>
      <c r="F30" s="384"/>
      <c r="H30" s="68" t="s">
        <v>40</v>
      </c>
      <c r="I30" s="69">
        <v>0.3</v>
      </c>
    </row>
    <row r="31" spans="2:9" ht="15" customHeight="1">
      <c r="B31" s="64"/>
      <c r="C31" s="66" t="s">
        <v>25</v>
      </c>
      <c r="D31" s="155">
        <v>0</v>
      </c>
      <c r="E31" s="383"/>
      <c r="F31" s="384"/>
      <c r="H31" s="68" t="s">
        <v>48</v>
      </c>
      <c r="I31" s="69">
        <v>0.15</v>
      </c>
    </row>
    <row r="32" spans="2:9">
      <c r="B32" s="64"/>
      <c r="C32" s="66" t="s">
        <v>69</v>
      </c>
      <c r="D32" s="155">
        <v>0</v>
      </c>
      <c r="E32" s="383"/>
      <c r="F32" s="384"/>
      <c r="H32" s="68" t="s">
        <v>43</v>
      </c>
      <c r="I32" s="69">
        <v>0.12</v>
      </c>
    </row>
    <row r="33" spans="2:9" ht="15" customHeight="1">
      <c r="B33" s="64"/>
      <c r="C33" s="66" t="s">
        <v>115</v>
      </c>
      <c r="D33" s="155">
        <v>0</v>
      </c>
      <c r="E33" s="383"/>
      <c r="F33" s="384"/>
      <c r="H33" s="68" t="s">
        <v>42</v>
      </c>
      <c r="I33" s="69">
        <v>0.1</v>
      </c>
    </row>
    <row r="34" spans="2:9" ht="15" customHeight="1">
      <c r="B34" s="64"/>
      <c r="C34" s="70" t="s">
        <v>34</v>
      </c>
      <c r="D34" s="155">
        <v>0</v>
      </c>
      <c r="E34" s="383"/>
      <c r="F34" s="384"/>
      <c r="H34" s="68" t="s">
        <v>46</v>
      </c>
      <c r="I34" s="69">
        <v>0.1</v>
      </c>
    </row>
    <row r="35" spans="2:9" ht="15" customHeight="1">
      <c r="B35" s="64"/>
      <c r="C35" s="66" t="s">
        <v>24</v>
      </c>
      <c r="D35" s="155">
        <v>0</v>
      </c>
      <c r="E35" s="383"/>
      <c r="F35" s="384"/>
      <c r="H35" s="68" t="s">
        <v>41</v>
      </c>
      <c r="I35" s="69">
        <v>0.08</v>
      </c>
    </row>
    <row r="36" spans="2:9" ht="15" customHeight="1">
      <c r="B36" s="64"/>
      <c r="C36" s="66" t="s">
        <v>32</v>
      </c>
      <c r="D36" s="155">
        <v>0</v>
      </c>
      <c r="E36" s="383"/>
      <c r="F36" s="384"/>
      <c r="H36" s="68" t="s">
        <v>44</v>
      </c>
      <c r="I36" s="69">
        <v>0.05</v>
      </c>
    </row>
    <row r="37" spans="2:9" ht="15" customHeight="1">
      <c r="B37" s="64"/>
      <c r="C37" s="66" t="s">
        <v>31</v>
      </c>
      <c r="D37" s="155">
        <v>0</v>
      </c>
      <c r="E37" s="383"/>
      <c r="F37" s="384"/>
      <c r="H37" s="68" t="s">
        <v>45</v>
      </c>
      <c r="I37" s="69">
        <v>0.05</v>
      </c>
    </row>
    <row r="38" spans="2:9">
      <c r="B38" s="64"/>
      <c r="C38" s="66" t="s">
        <v>70</v>
      </c>
      <c r="D38" s="155">
        <v>0</v>
      </c>
      <c r="E38" s="383"/>
      <c r="F38" s="384"/>
      <c r="H38" s="68" t="s">
        <v>47</v>
      </c>
      <c r="I38" s="69">
        <v>0.05</v>
      </c>
    </row>
    <row r="39" spans="2:9" ht="15" customHeight="1">
      <c r="B39" s="64"/>
      <c r="C39" s="70" t="s">
        <v>127</v>
      </c>
      <c r="D39" s="155">
        <v>0</v>
      </c>
      <c r="E39" s="383"/>
      <c r="F39" s="384"/>
      <c r="H39" s="6"/>
    </row>
    <row r="40" spans="2:9" ht="15" customHeight="1">
      <c r="B40" s="64"/>
      <c r="C40" s="66" t="s">
        <v>30</v>
      </c>
      <c r="D40" s="155">
        <v>0</v>
      </c>
      <c r="E40" s="383"/>
      <c r="F40" s="384"/>
      <c r="H40" s="4" t="s">
        <v>35</v>
      </c>
      <c r="I40" s="6"/>
    </row>
    <row r="41" spans="2:9" ht="15" customHeight="1">
      <c r="B41" s="64"/>
      <c r="C41" s="66" t="s">
        <v>60</v>
      </c>
      <c r="D41" s="155">
        <v>0</v>
      </c>
      <c r="E41" s="383"/>
      <c r="F41" s="384"/>
      <c r="H41" s="71" t="s">
        <v>27</v>
      </c>
      <c r="I41" s="72">
        <v>0</v>
      </c>
    </row>
    <row r="42" spans="2:9" ht="15" customHeight="1">
      <c r="B42" s="64"/>
      <c r="C42" s="66" t="s">
        <v>29</v>
      </c>
      <c r="D42" s="155">
        <v>0</v>
      </c>
      <c r="E42" s="383"/>
      <c r="F42" s="384"/>
      <c r="H42" s="71" t="s">
        <v>22</v>
      </c>
      <c r="I42" s="72">
        <v>0</v>
      </c>
    </row>
    <row r="43" spans="2:9" ht="15" customHeight="1">
      <c r="B43" s="64"/>
      <c r="C43" s="66" t="s">
        <v>116</v>
      </c>
      <c r="D43" s="155">
        <v>0</v>
      </c>
      <c r="E43" s="383"/>
      <c r="F43" s="384"/>
      <c r="H43" s="71" t="s">
        <v>23</v>
      </c>
      <c r="I43" s="72">
        <v>0</v>
      </c>
    </row>
    <row r="44" spans="2:9" ht="15" customHeight="1">
      <c r="B44" s="64"/>
      <c r="C44" s="66" t="s">
        <v>38</v>
      </c>
      <c r="D44" s="155">
        <v>0</v>
      </c>
      <c r="E44" s="383"/>
      <c r="F44" s="384"/>
      <c r="H44" s="73" t="s">
        <v>28</v>
      </c>
      <c r="I44" s="72">
        <v>0</v>
      </c>
    </row>
    <row r="45" spans="2:9">
      <c r="B45" s="64"/>
      <c r="C45" s="66" t="s">
        <v>71</v>
      </c>
      <c r="D45" s="155">
        <v>0</v>
      </c>
      <c r="E45" s="385"/>
      <c r="F45" s="386"/>
      <c r="I45" s="74">
        <f>SUM(I41:I44)</f>
        <v>0</v>
      </c>
    </row>
    <row r="46" spans="2:9" ht="15" customHeight="1">
      <c r="B46" s="64"/>
      <c r="C46" s="75"/>
      <c r="D46" s="155">
        <v>0</v>
      </c>
      <c r="E46" s="76"/>
      <c r="F46" s="77"/>
    </row>
    <row r="47" spans="2:9" ht="17">
      <c r="B47" s="64"/>
      <c r="C47" s="78" t="s">
        <v>36</v>
      </c>
      <c r="D47" s="67">
        <f>SUM(D30:D46)</f>
        <v>0</v>
      </c>
      <c r="E47" s="379" t="s">
        <v>126</v>
      </c>
      <c r="F47" s="380"/>
    </row>
    <row r="48" spans="2:9">
      <c r="B48" s="64"/>
      <c r="C48" s="75"/>
      <c r="D48" s="79"/>
      <c r="E48" s="80"/>
      <c r="F48" s="22"/>
    </row>
    <row r="49" spans="1:6" ht="29" customHeight="1">
      <c r="B49" s="64" t="s">
        <v>19</v>
      </c>
      <c r="C49" s="65" t="s">
        <v>59</v>
      </c>
      <c r="D49" s="155">
        <v>0</v>
      </c>
      <c r="E49" s="377" t="s">
        <v>68</v>
      </c>
      <c r="F49" s="378"/>
    </row>
    <row r="50" spans="1:6">
      <c r="B50" s="81"/>
      <c r="C50" s="82"/>
      <c r="D50" s="83"/>
      <c r="E50" s="84"/>
      <c r="F50" s="22"/>
    </row>
    <row r="51" spans="1:6">
      <c r="B51" s="85"/>
      <c r="C51" s="86"/>
      <c r="D51" s="87" t="s">
        <v>129</v>
      </c>
      <c r="E51" s="227">
        <f>Funding!D30</f>
        <v>0</v>
      </c>
      <c r="F51" s="22"/>
    </row>
    <row r="52" spans="1:6" ht="65" customHeight="1">
      <c r="A52" s="88"/>
      <c r="B52" s="64" t="s">
        <v>20</v>
      </c>
      <c r="C52" s="65" t="s">
        <v>72</v>
      </c>
      <c r="D52" s="155">
        <v>0</v>
      </c>
      <c r="E52" s="375" t="s">
        <v>205</v>
      </c>
      <c r="F52" s="376"/>
    </row>
    <row r="53" spans="1:6">
      <c r="B53" s="89"/>
      <c r="C53" s="90"/>
      <c r="D53" s="91" t="e">
        <f>D52/E25</f>
        <v>#DIV/0!</v>
      </c>
      <c r="E53" s="80" t="s">
        <v>64</v>
      </c>
      <c r="F53" s="92"/>
    </row>
    <row r="54" spans="1:6">
      <c r="B54" s="89"/>
      <c r="C54" s="21"/>
      <c r="D54" s="21"/>
      <c r="E54" s="21"/>
      <c r="F54" s="22"/>
    </row>
    <row r="55" spans="1:6">
      <c r="B55" s="20"/>
      <c r="C55" s="93" t="s">
        <v>33</v>
      </c>
      <c r="D55" s="94">
        <f>D47+D49+D52</f>
        <v>0</v>
      </c>
      <c r="E55" s="80" t="s">
        <v>126</v>
      </c>
      <c r="F55" s="22"/>
    </row>
    <row r="56" spans="1:6" ht="17" thickBot="1">
      <c r="B56" s="95"/>
      <c r="C56" s="96"/>
      <c r="D56" s="96"/>
      <c r="E56" s="96"/>
      <c r="F56" s="97"/>
    </row>
    <row r="58" spans="1:6">
      <c r="B58" s="98"/>
      <c r="C58" s="99"/>
      <c r="D58" s="100"/>
      <c r="E58" s="99"/>
      <c r="F58" s="99"/>
    </row>
    <row r="59" spans="1:6" ht="21">
      <c r="B59" s="101"/>
      <c r="C59" s="102" t="s">
        <v>117</v>
      </c>
      <c r="D59" s="103">
        <f>E25-D55</f>
        <v>0</v>
      </c>
      <c r="E59" s="29" t="s">
        <v>126</v>
      </c>
      <c r="F59" s="29"/>
    </row>
    <row r="60" spans="1:6">
      <c r="B60" s="101"/>
      <c r="C60" s="29"/>
      <c r="D60" s="29"/>
      <c r="E60" s="29"/>
      <c r="F60" s="29"/>
    </row>
    <row r="61" spans="1:6" ht="21">
      <c r="B61" s="101"/>
      <c r="C61" s="102" t="s">
        <v>73</v>
      </c>
      <c r="D61" s="103">
        <f>D59*12</f>
        <v>0</v>
      </c>
      <c r="E61" s="29" t="s">
        <v>126</v>
      </c>
      <c r="F61" s="29"/>
    </row>
  </sheetData>
  <sheetProtection sheet="1" selectLockedCells="1"/>
  <mergeCells count="14">
    <mergeCell ref="C3:F3"/>
    <mergeCell ref="B2:F2"/>
    <mergeCell ref="B14:B18"/>
    <mergeCell ref="C9:E9"/>
    <mergeCell ref="C14:E14"/>
    <mergeCell ref="C15:E15"/>
    <mergeCell ref="C16:E16"/>
    <mergeCell ref="C17:E17"/>
    <mergeCell ref="C12:F13"/>
    <mergeCell ref="I27:I29"/>
    <mergeCell ref="E52:F52"/>
    <mergeCell ref="E49:F49"/>
    <mergeCell ref="E47:F47"/>
    <mergeCell ref="E29:F45"/>
  </mergeCells>
  <phoneticPr fontId="2" type="noConversion"/>
  <conditionalFormatting sqref="D53">
    <cfRule type="expression" dxfId="9" priority="16">
      <formula>$D$53&lt;=10%</formula>
    </cfRule>
    <cfRule type="expression" dxfId="8" priority="17">
      <formula>$D$53&gt;10%</formula>
    </cfRule>
  </conditionalFormatting>
  <conditionalFormatting sqref="D59">
    <cfRule type="expression" dxfId="7" priority="10">
      <formula>$D$59&lt;0</formula>
    </cfRule>
    <cfRule type="expression" dxfId="6" priority="11">
      <formula>$D$59&gt;=0</formula>
    </cfRule>
  </conditionalFormatting>
  <conditionalFormatting sqref="D47">
    <cfRule type="expression" dxfId="5" priority="1">
      <formula>$D$47&lt;=$E$25</formula>
    </cfRule>
    <cfRule type="expression" dxfId="4" priority="6">
      <formula>$D$47&gt;$E$25</formula>
    </cfRule>
  </conditionalFormatting>
  <conditionalFormatting sqref="D55">
    <cfRule type="expression" dxfId="3" priority="4">
      <formula>$D$55&gt;$E$25</formula>
    </cfRule>
    <cfRule type="expression" dxfId="2" priority="5">
      <formula>$D$55&lt;$E$25</formula>
    </cfRule>
  </conditionalFormatting>
  <conditionalFormatting sqref="D61">
    <cfRule type="expression" dxfId="1" priority="2">
      <formula>$D$61&gt;=0</formula>
    </cfRule>
    <cfRule type="expression" dxfId="0" priority="3">
      <formula>$D$61&lt;0</formula>
    </cfRule>
  </conditionalFormatting>
  <pageMargins left="0.5" right="0.5" top="0.5" bottom="0.5" header="0.25" footer="0.25"/>
  <pageSetup scale="56" orientation="portrait" horizontalDpi="4294967292" verticalDpi="4294967292"/>
  <headerFooter alignWithMargins="0"/>
  <ignoredErrors>
    <ignoredError sqref="F19" emptyCellReference="1"/>
    <ignoredError sqref="D53" evalError="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B1:E14"/>
  <sheetViews>
    <sheetView zoomScaleNormal="100" workbookViewId="0">
      <selection activeCell="B2" sqref="B2"/>
    </sheetView>
  </sheetViews>
  <sheetFormatPr baseColWidth="10" defaultRowHeight="16"/>
  <cols>
    <col min="1" max="1" width="6.33203125" style="7" bestFit="1" customWidth="1"/>
    <col min="2" max="2" width="30.33203125" style="4" bestFit="1" customWidth="1"/>
    <col min="3" max="3" width="132" style="6" customWidth="1"/>
    <col min="4" max="4" width="52.83203125" style="6" customWidth="1"/>
    <col min="5" max="16384" width="10.83203125" style="7"/>
  </cols>
  <sheetData>
    <row r="1" spans="2:5" ht="30" customHeight="1">
      <c r="B1" s="394" t="s">
        <v>98</v>
      </c>
      <c r="C1" s="395"/>
    </row>
    <row r="2" spans="2:5" s="123" customFormat="1" ht="43" customHeight="1">
      <c r="B2" s="121" t="s">
        <v>94</v>
      </c>
      <c r="C2" s="162" t="s">
        <v>118</v>
      </c>
    </row>
    <row r="3" spans="2:5" s="123" customFormat="1" ht="46" customHeight="1">
      <c r="B3" s="124" t="s">
        <v>82</v>
      </c>
      <c r="C3" s="163" t="s">
        <v>119</v>
      </c>
      <c r="D3" s="125"/>
    </row>
    <row r="4" spans="2:5" s="123" customFormat="1" ht="29" customHeight="1">
      <c r="B4" s="121" t="s">
        <v>95</v>
      </c>
      <c r="C4" s="122" t="s">
        <v>83</v>
      </c>
      <c r="D4" s="125"/>
      <c r="E4" s="126"/>
    </row>
    <row r="5" spans="2:5" s="123" customFormat="1" ht="44" customHeight="1" thickBot="1">
      <c r="B5" s="127" t="s">
        <v>104</v>
      </c>
      <c r="C5" s="128" t="s">
        <v>105</v>
      </c>
      <c r="D5" s="125"/>
    </row>
    <row r="6" spans="2:5" s="123" customFormat="1" ht="64" customHeight="1" thickBot="1">
      <c r="B6" s="129" t="s">
        <v>91</v>
      </c>
      <c r="C6" s="130" t="s">
        <v>120</v>
      </c>
      <c r="D6" s="131"/>
    </row>
    <row r="7" spans="2:5" s="123" customFormat="1" ht="43" customHeight="1">
      <c r="B7" s="132" t="s">
        <v>90</v>
      </c>
      <c r="C7" s="128" t="s">
        <v>87</v>
      </c>
      <c r="D7" s="125"/>
    </row>
    <row r="8" spans="2:5" s="123" customFormat="1" ht="27" customHeight="1" thickBot="1">
      <c r="B8" s="133" t="s">
        <v>78</v>
      </c>
      <c r="C8" s="134" t="s">
        <v>88</v>
      </c>
      <c r="D8" s="125"/>
    </row>
    <row r="9" spans="2:5" s="123" customFormat="1" ht="71" customHeight="1" thickBot="1">
      <c r="B9" s="129" t="s">
        <v>80</v>
      </c>
      <c r="C9" s="135" t="s">
        <v>89</v>
      </c>
    </row>
    <row r="10" spans="2:5" s="123" customFormat="1" ht="24" customHeight="1" thickBot="1">
      <c r="B10" s="129" t="s">
        <v>79</v>
      </c>
      <c r="C10" s="136" t="s">
        <v>121</v>
      </c>
    </row>
    <row r="11" spans="2:5" s="123" customFormat="1" ht="64" customHeight="1" thickBot="1">
      <c r="B11" s="137" t="s">
        <v>84</v>
      </c>
      <c r="C11" s="138" t="s">
        <v>200</v>
      </c>
    </row>
    <row r="12" spans="2:5" s="123" customFormat="1" ht="25" customHeight="1" thickBot="1">
      <c r="B12" s="137" t="s">
        <v>85</v>
      </c>
      <c r="C12" s="139" t="s">
        <v>201</v>
      </c>
    </row>
    <row r="13" spans="2:5" s="143" customFormat="1" ht="41" customHeight="1">
      <c r="B13" s="140" t="s">
        <v>86</v>
      </c>
      <c r="C13" s="141" t="s">
        <v>122</v>
      </c>
      <c r="D13" s="142"/>
    </row>
    <row r="14" spans="2:5" ht="67" customHeight="1" thickBot="1">
      <c r="B14" s="144" t="s">
        <v>81</v>
      </c>
      <c r="C14" s="145" t="s">
        <v>123</v>
      </c>
    </row>
  </sheetData>
  <sheetProtection sheet="1" objects="1" scenarios="1"/>
  <mergeCells count="1">
    <mergeCell ref="B1:C1"/>
  </mergeCells>
  <phoneticPr fontId="15" type="noConversion"/>
  <printOptions horizontalCentered="1" verticalCentered="1"/>
  <pageMargins left="0.25" right="0.25" top="0.25" bottom="0.25" header="0.25" footer="0.25"/>
  <pageSetup scale="80" orientation="landscape" horizontalDpi="4294967292" verticalDpi="429496729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2"/>
    <pageSetUpPr fitToPage="1"/>
  </sheetPr>
  <dimension ref="A1:B8"/>
  <sheetViews>
    <sheetView workbookViewId="0">
      <selection sqref="A1:B1"/>
    </sheetView>
  </sheetViews>
  <sheetFormatPr baseColWidth="10" defaultRowHeight="16"/>
  <cols>
    <col min="1" max="1" width="58.33203125" style="1" bestFit="1" customWidth="1"/>
    <col min="2" max="2" width="99.83203125" bestFit="1" customWidth="1"/>
  </cols>
  <sheetData>
    <row r="1" spans="1:2" ht="32" thickBot="1">
      <c r="A1" s="396" t="s">
        <v>96</v>
      </c>
      <c r="B1" s="397"/>
    </row>
    <row r="2" spans="1:2" s="10" customFormat="1" ht="21" customHeight="1">
      <c r="A2" s="16" t="s">
        <v>15</v>
      </c>
      <c r="B2" s="9" t="s">
        <v>17</v>
      </c>
    </row>
    <row r="3" spans="1:2" s="12" customFormat="1" ht="21" customHeight="1">
      <c r="A3" s="17" t="s">
        <v>202</v>
      </c>
      <c r="B3" s="11" t="s">
        <v>131</v>
      </c>
    </row>
    <row r="4" spans="1:2" s="12" customFormat="1" ht="21" customHeight="1">
      <c r="A4" s="17" t="s">
        <v>2</v>
      </c>
      <c r="B4" s="11" t="s">
        <v>100</v>
      </c>
    </row>
    <row r="5" spans="1:2" s="12" customFormat="1" ht="21" customHeight="1">
      <c r="A5" s="17" t="s">
        <v>1</v>
      </c>
      <c r="B5" s="11" t="s">
        <v>99</v>
      </c>
    </row>
    <row r="6" spans="1:2" s="12" customFormat="1" ht="21" customHeight="1">
      <c r="A6" s="17" t="s">
        <v>1</v>
      </c>
      <c r="B6" s="11" t="s">
        <v>16</v>
      </c>
    </row>
    <row r="7" spans="1:2" s="12" customFormat="1" ht="21" customHeight="1">
      <c r="A7" s="17" t="s">
        <v>3</v>
      </c>
      <c r="B7" s="11" t="s">
        <v>101</v>
      </c>
    </row>
    <row r="8" spans="1:2" s="15" customFormat="1" ht="21" customHeight="1" thickBot="1">
      <c r="A8" s="13" t="s">
        <v>188</v>
      </c>
      <c r="B8" s="14"/>
    </row>
  </sheetData>
  <sheetProtection sheet="1" objects="1" scenarios="1"/>
  <mergeCells count="1">
    <mergeCell ref="A1:B1"/>
  </mergeCells>
  <phoneticPr fontId="2" type="noConversion"/>
  <hyperlinks>
    <hyperlink ref="A2" r:id="rId1" xr:uid="{00000000-0004-0000-0600-000000000000}"/>
    <hyperlink ref="A3" r:id="rId2" display="Payscale " xr:uid="{00000000-0004-0000-0600-000001000000}"/>
    <hyperlink ref="A4" r:id="rId3" xr:uid="{00000000-0004-0000-0600-000002000000}"/>
    <hyperlink ref="A6" r:id="rId4" location="results" xr:uid="{00000000-0004-0000-0600-000003000000}"/>
    <hyperlink ref="A7" r:id="rId5" xr:uid="{00000000-0004-0000-0600-000004000000}"/>
    <hyperlink ref="A5" r:id="rId6" xr:uid="{00000000-0004-0000-0600-000005000000}"/>
  </hyperlinks>
  <pageMargins left="0.5" right="0.5" top="0.5" bottom="0.5" header="0.25" footer="0.25"/>
  <pageSetup scale="75" orientation="landscape"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Directions</vt:lpstr>
      <vt:lpstr>Overview</vt:lpstr>
      <vt:lpstr>College</vt:lpstr>
      <vt:lpstr>Funding</vt:lpstr>
      <vt:lpstr>Career</vt:lpstr>
      <vt:lpstr>Glossary</vt:lpstr>
      <vt:lpstr>Resources</vt:lpstr>
      <vt:lpstr>Career</vt:lpstr>
      <vt:lpstr>College_Budget_Worksheet</vt:lpstr>
      <vt:lpstr>Career!Print_Area</vt:lpstr>
      <vt:lpstr>College!Print_Area</vt:lpstr>
      <vt:lpstr>Directions!Print_Area</vt:lpstr>
      <vt:lpstr>Glossary!Print_Area</vt:lpstr>
      <vt:lpstr>Overview!Print_Area</vt:lpstr>
      <vt:lpstr>Resources!Print_Area</vt:lpstr>
      <vt:lpstr>REMAINING_GAP_AMOUNT___ESTIMATED__STUDENT_LOAN_NEED_FOR_UPCOMING_YEAR__Gap_Amount___Projected_Funding</vt:lpstr>
      <vt:lpstr>SubStuLoanAmt</vt:lpstr>
      <vt:lpstr>Year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Roy</dc:creator>
  <cp:lastModifiedBy>Sarah ZenieFoundation</cp:lastModifiedBy>
  <cp:lastPrinted>2017-01-16T14:38:29Z</cp:lastPrinted>
  <dcterms:created xsi:type="dcterms:W3CDTF">2015-11-09T16:07:40Z</dcterms:created>
  <dcterms:modified xsi:type="dcterms:W3CDTF">2024-03-01T18:42:20Z</dcterms:modified>
</cp:coreProperties>
</file>